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895" documentId="13_ncr:1_{F6CB121F-512D-4AA6-A0C1-0FB36C537598}" xr6:coauthVersionLast="47" xr6:coauthVersionMax="47" xr10:uidLastSave="{0BBF58F6-6527-435A-A1D8-9E0ACB02BC10}"/>
  <bookViews>
    <workbookView xWindow="-109" yWindow="-109" windowWidth="26301" windowHeight="14169"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L4" i="5"/>
  <c r="J4" i="5"/>
  <c r="I4" i="5"/>
  <c r="B4" i="5"/>
  <c r="B3" i="5"/>
  <c r="I3" i="5"/>
  <c r="J3" i="5"/>
  <c r="L3" i="5"/>
  <c r="B3" i="2"/>
  <c r="G3" i="2"/>
  <c r="I3" i="2"/>
  <c r="J3" i="2"/>
  <c r="L3" i="2"/>
  <c r="B4" i="2"/>
  <c r="G4" i="2"/>
  <c r="I4" i="2"/>
  <c r="J4" i="2"/>
  <c r="L4" i="2"/>
  <c r="B2" i="1"/>
  <c r="L2" i="5"/>
  <c r="B2" i="4"/>
  <c r="I2" i="4"/>
  <c r="J2" i="4"/>
  <c r="L2" i="4"/>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alcChain>
</file>

<file path=xl/sharedStrings.xml><?xml version="1.0" encoding="utf-8"?>
<sst xmlns="http://schemas.openxmlformats.org/spreadsheetml/2006/main" count="178585" uniqueCount="39077">
  <si>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</si>
  <si>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</si>
  <si>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</si>
  <si>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</si>
  <si>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</si>
  <si>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</si>
  <si>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</si>
  <si>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</si>
  <si>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</si>
  <si>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</si>
  <si>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</si>
  <si>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</si>
  <si>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</si>
  <si>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</si>
  <si>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</si>
  <si>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</si>
  <si>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</si>
  <si>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</si>
  <si>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</si>
  <si>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</si>
  <si>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</si>
  <si>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</si>
  <si>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</si>
  <si>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</si>
  <si>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</si>
  <si>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</si>
  <si>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</si>
  <si>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</si>
  <si>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</si>
  <si>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</si>
  <si>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</si>
  <si>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</si>
  <si>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</si>
  <si>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</si>
  <si>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</si>
  <si>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</si>
  <si>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</si>
  <si>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</si>
  <si>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</si>
  <si>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</si>
  <si>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</si>
  <si>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</si>
  <si>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</si>
  <si>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</si>
  <si>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</si>
  <si>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</si>
  <si>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</si>
  <si>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</si>
  <si>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</si>
  <si>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</si>
  <si>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</si>
  <si>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</si>
  <si>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</si>
  <si>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</si>
  <si>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</si>
  <si>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</si>
  <si>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</si>
  <si>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</si>
  <si>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</si>
  <si>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</si>
  <si>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</si>
  <si>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</si>
  <si>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</si>
  <si>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</si>
  <si>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</si>
  <si>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</si>
  <si>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</si>
  <si>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</si>
  <si>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</si>
  <si>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</si>
  <si>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</si>
  <si>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</si>
  <si>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</si>
  <si>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</si>
  <si>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</si>
  <si>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</si>
  <si>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</si>
  <si>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</si>
  <si>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</si>
  <si>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</si>
  <si>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</si>
  <si>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</si>
  <si>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</si>
  <si>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</si>
  <si>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</si>
  <si>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</si>
  <si>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</si>
  <si>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</si>
  <si>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</si>
  <si>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</si>
  <si>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</si>
  <si>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</si>
  <si>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</si>
  <si>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</si>
  <si>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</si>
  <si>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</si>
  <si>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</si>
  <si>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</si>
  <si>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</si>
  <si>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</si>
  <si>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</si>
  <si>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</si>
  <si>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</si>
  <si>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</si>
  <si>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</si>
  <si>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</si>
  <si>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</si>
  <si>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</si>
  <si>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</si>
  <si>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</si>
  <si>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</si>
  <si>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</si>
  <si>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</si>
  <si>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</si>
  <si>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</si>
  <si>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</si>
  <si>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</si>
  <si>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</si>
  <si>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</si>
  <si>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</si>
  <si>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</si>
  <si>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</si>
  <si>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</si>
  <si>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</si>
  <si>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</si>
  <si>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</si>
  <si>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</si>
  <si>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</si>
  <si>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</si>
  <si>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</si>
  <si>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</si>
  <si>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</si>
  <si>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</si>
  <si>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</si>
  <si>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</si>
  <si>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</si>
  <si>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</si>
  <si>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</si>
  <si>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</si>
  <si>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</si>
  <si>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</si>
  <si>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</si>
  <si>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</si>
  <si>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</si>
  <si>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</si>
  <si>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</si>
  <si>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</si>
  <si>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</si>
  <si>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</si>
  <si>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</si>
  <si>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</si>
  <si>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</si>
  <si>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</si>
  <si>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</si>
  <si>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</si>
  <si>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</si>
  <si>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</si>
  <si>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</si>
  <si>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</si>
  <si>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</si>
  <si>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</si>
  <si>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</si>
  <si>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</si>
  <si>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</si>
  <si>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</si>
  <si>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</si>
  <si>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</si>
  <si>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</si>
  <si>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</si>
  <si>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</si>
  <si>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</si>
  <si>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</si>
  <si>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</si>
  <si>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</si>
  <si>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</si>
  <si>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</si>
  <si>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</si>
  <si>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</si>
  <si>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</si>
  <si>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</si>
  <si>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</si>
  <si>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</si>
  <si>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</si>
  <si>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</si>
  <si>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</si>
  <si>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</si>
  <si>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</si>
  <si>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</si>
  <si>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</si>
  <si>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</si>
  <si>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</si>
  <si>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</si>
  <si>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</si>
  <si>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</si>
  <si>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</si>
  <si>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</si>
  <si>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</si>
  <si>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</si>
  <si>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</si>
  <si>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</si>
  <si>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</si>
  <si>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</si>
  <si>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</si>
  <si>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</si>
  <si>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</si>
  <si>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</si>
  <si>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</si>
  <si>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</si>
  <si>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</si>
  <si>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</si>
  <si>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</si>
  <si>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</si>
  <si>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</si>
  <si>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</si>
  <si>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</si>
  <si>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</si>
  <si>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</si>
  <si>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</si>
  <si>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</si>
  <si>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</si>
  <si>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</si>
  <si>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</si>
  <si>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</si>
  <si>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</si>
  <si>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</si>
  <si>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</si>
  <si>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</si>
  <si>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</si>
  <si>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</si>
  <si>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</si>
  <si>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</si>
  <si>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</si>
  <si>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</si>
  <si>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</si>
  <si>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</si>
  <si>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</si>
  <si>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</si>
  <si>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</si>
  <si>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</si>
  <si>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</si>
  <si>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</si>
  <si>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</si>
  <si>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</si>
  <si>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</si>
  <si>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</si>
  <si>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</si>
  <si>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</si>
  <si>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</si>
  <si>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</si>
  <si>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</si>
  <si>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</si>
  <si>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</si>
  <si>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</si>
  <si>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</si>
  <si>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</si>
  <si>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</si>
  <si>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</si>
  <si>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</si>
  <si>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</si>
  <si>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</si>
  <si>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</si>
  <si>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</si>
  <si>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</si>
  <si>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</si>
  <si>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</si>
  <si>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</si>
  <si>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</si>
  <si>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</si>
  <si>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</si>
  <si>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</si>
  <si>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</si>
  <si>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</si>
  <si>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</si>
  <si>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</si>
  <si>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</si>
  <si>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</si>
  <si>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</si>
  <si>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</si>
  <si>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</si>
  <si>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</si>
  <si>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</si>
  <si>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</si>
  <si>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</si>
  <si>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</si>
  <si>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</si>
  <si>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</si>
  <si>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</si>
  <si>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</si>
  <si>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</si>
  <si>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</si>
  <si>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</si>
  <si>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</si>
  <si>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</si>
  <si>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</si>
  <si>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</si>
  <si>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</si>
  <si>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</si>
  <si>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</si>
  <si>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</si>
  <si>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</si>
  <si>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</si>
  <si>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</si>
  <si>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</si>
  <si>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</si>
  <si>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</si>
  <si>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</si>
  <si>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</si>
  <si>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</si>
  <si>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</si>
  <si>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</si>
  <si>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</si>
  <si>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</si>
  <si>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</si>
  <si>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</si>
  <si>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</si>
  <si>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</si>
  <si>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</si>
  <si>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</si>
  <si>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</si>
  <si>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</si>
  <si>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</si>
  <si>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</si>
  <si>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</si>
  <si>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</si>
  <si>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</si>
  <si>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</si>
  <si>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</si>
  <si>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</si>
  <si>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</si>
  <si>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</si>
  <si>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</si>
  <si>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</si>
  <si>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</si>
  <si>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</si>
  <si>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</si>
  <si>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</si>
  <si>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</si>
  <si>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</si>
  <si>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</si>
  <si>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</si>
  <si>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</si>
  <si>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</si>
  <si>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</si>
  <si>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</si>
  <si>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</si>
  <si>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</si>
  <si>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</si>
  <si>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</si>
  <si>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</si>
  <si>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</si>
  <si>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</si>
  <si>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</si>
  <si>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</si>
  <si>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</si>
  <si>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</si>
  <si>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</si>
  <si>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</si>
  <si>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</si>
  <si>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</si>
  <si>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</si>
  <si>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</si>
  <si>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</si>
  <si>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</si>
  <si>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</si>
  <si>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</si>
  <si>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</si>
  <si>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</si>
  <si>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</si>
  <si>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</si>
  <si>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</si>
  <si>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</si>
  <si>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</si>
  <si>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</si>
  <si>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</si>
  <si>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</si>
  <si>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</si>
  <si>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</si>
  <si>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</si>
  <si>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</si>
  <si>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</si>
  <si>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</si>
  <si>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</si>
  <si>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</si>
  <si>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</si>
  <si>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</si>
  <si>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</si>
  <si>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</si>
  <si>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</si>
  <si>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</si>
  <si>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</si>
  <si>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</si>
  <si>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</si>
  <si>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</si>
  <si>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</si>
  <si>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</si>
  <si>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</si>
  <si>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</si>
  <si>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</si>
  <si>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</si>
  <si>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</si>
  <si>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</si>
  <si>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</si>
  <si>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</si>
  <si>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</si>
  <si>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</si>
  <si>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</si>
  <si>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</si>
  <si>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</si>
  <si>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</si>
  <si>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</si>
  <si>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</si>
  <si>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</si>
  <si>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</si>
  <si>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</si>
  <si>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</si>
  <si>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</si>
  <si>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</si>
  <si>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</si>
  <si>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</si>
  <si>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</si>
  <si>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</si>
  <si>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</si>
  <si>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</si>
  <si>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</si>
  <si>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</si>
  <si>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</si>
  <si>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</si>
  <si>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</si>
  <si>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</si>
  <si>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</si>
  <si>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</si>
  <si>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</si>
  <si>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</si>
  <si>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</si>
  <si>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</si>
  <si>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</si>
  <si>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</si>
  <si>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</si>
  <si>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</si>
  <si>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</si>
  <si>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</si>
  <si>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</si>
  <si>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</si>
  <si>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</si>
  <si>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</si>
  <si>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</si>
  <si>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</si>
  <si>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</si>
  <si>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</si>
  <si>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</si>
  <si>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</si>
  <si>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</si>
  <si>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</si>
  <si>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</si>
  <si>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</si>
  <si>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</si>
  <si>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</si>
  <si>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</si>
  <si>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</si>
  <si>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</si>
  <si>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</si>
  <si>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</si>
  <si>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</si>
  <si>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</si>
  <si>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</si>
  <si>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</si>
  <si>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</si>
  <si>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</si>
  <si>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</si>
  <si>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</si>
  <si>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</si>
  <si>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</si>
  <si>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</si>
  <si>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</si>
  <si>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</si>
  <si>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</si>
  <si>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</si>
  <si>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</si>
  <si>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</si>
  <si>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</si>
  <si>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</si>
  <si>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</si>
  <si>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</si>
  <si>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</si>
  <si>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</si>
  <si>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</si>
  <si>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</si>
  <si>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</si>
  <si>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</si>
  <si>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</si>
  <si>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</si>
  <si>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</si>
  <si>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</si>
  <si>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</si>
  <si>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</si>
  <si>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</si>
  <si>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</si>
  <si>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</si>
  <si>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</si>
  <si>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</si>
  <si>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</si>
  <si>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</si>
  <si>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</si>
  <si>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</si>
  <si>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</si>
  <si>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</si>
  <si>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</si>
  <si>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</si>
  <si>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</si>
  <si>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</si>
  <si>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</si>
  <si>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</si>
  <si>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</si>
  <si>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</si>
  <si>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</si>
  <si>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</si>
  <si>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</si>
  <si>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</si>
  <si>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</si>
  <si>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</si>
  <si>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</si>
  <si>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</si>
  <si>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</si>
  <si>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</si>
  <si>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</si>
  <si>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</si>
  <si>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</si>
  <si>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</si>
  <si>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</si>
  <si>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</si>
  <si>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</si>
  <si>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</si>
  <si>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</si>
  <si>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</si>
  <si>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</si>
  <si>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</si>
  <si>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</si>
  <si>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</si>
  <si>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</si>
  <si>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</si>
  <si>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</si>
  <si>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</si>
  <si>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</si>
  <si>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</si>
  <si>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</si>
  <si>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</si>
  <si>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</si>
  <si>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</si>
  <si>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</si>
  <si>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</si>
  <si>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</si>
  <si>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</si>
  <si>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</si>
  <si>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</si>
  <si>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</si>
  <si>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</si>
  <si>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</si>
  <si>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</si>
  <si>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</si>
  <si>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</si>
  <si>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</si>
  <si>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</si>
  <si>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</si>
  <si>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</si>
  <si>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</si>
  <si>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</si>
  <si>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</si>
  <si>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</si>
  <si>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</si>
  <si>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</si>
  <si>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</si>
  <si>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</si>
  <si>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</si>
  <si>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</si>
  <si>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</si>
  <si>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</si>
  <si>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</si>
  <si>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</si>
  <si>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</si>
  <si>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</si>
  <si>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</si>
  <si>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</si>
  <si>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</si>
  <si>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</si>
  <si>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</si>
  <si>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</si>
  <si>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</si>
  <si>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</si>
  <si>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</si>
  <si>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</si>
  <si>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</si>
  <si>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</si>
  <si>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</si>
  <si>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</si>
  <si>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</si>
  <si>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</si>
  <si>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</si>
  <si>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</si>
  <si>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</si>
  <si>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</si>
  <si>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</si>
  <si>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</si>
  <si>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</si>
  <si>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</si>
  <si>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</si>
  <si>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</si>
  <si>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</si>
  <si>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</si>
  <si>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</si>
  <si>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</si>
  <si>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</si>
  <si>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</si>
  <si>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</si>
  <si>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</si>
  <si>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</si>
  <si>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</si>
  <si>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</si>
  <si>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</si>
  <si>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</si>
  <si>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</si>
  <si>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</si>
  <si>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</si>
  <si>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</si>
  <si>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</si>
  <si>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</si>
  <si>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</si>
  <si>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</si>
  <si>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</si>
  <si>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</si>
  <si>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</si>
  <si>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</si>
  <si>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</si>
  <si>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</si>
  <si>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</si>
  <si>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</si>
  <si>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</si>
  <si>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</si>
  <si>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</si>
  <si>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</si>
  <si>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</si>
  <si>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</si>
  <si>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</si>
  <si>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</si>
  <si>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</si>
  <si>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</si>
  <si>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</si>
  <si>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</si>
  <si>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</si>
  <si>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</si>
  <si>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</si>
  <si>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</si>
  <si>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</si>
  <si>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</si>
  <si>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</si>
  <si>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</si>
  <si>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</si>
  <si>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</si>
  <si>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</si>
  <si>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</si>
  <si>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</si>
  <si>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</si>
  <si>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</si>
  <si>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</si>
  <si>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</si>
  <si>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</si>
  <si>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</si>
  <si>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</si>
  <si>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</si>
  <si>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</si>
  <si>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</si>
  <si>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</si>
  <si>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</si>
  <si>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</si>
  <si>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</si>
  <si>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</si>
  <si>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</si>
  <si>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</si>
  <si>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</si>
  <si>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</si>
  <si>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</si>
  <si>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</si>
  <si>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</si>
  <si>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</si>
  <si>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</si>
  <si>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</si>
  <si>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</si>
  <si>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</si>
  <si>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</si>
  <si>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</si>
  <si>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</si>
  <si>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</si>
  <si>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</si>
  <si>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</si>
  <si>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</si>
  <si>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</si>
  <si>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</si>
  <si>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</si>
  <si>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</si>
  <si>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</si>
  <si>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</si>
  <si>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</si>
  <si>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</si>
  <si>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</si>
  <si>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</si>
  <si>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</si>
  <si>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</si>
  <si>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</si>
  <si>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</si>
  <si>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</si>
  <si>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</si>
  <si>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</si>
  <si>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</si>
  <si>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</si>
  <si>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</si>
  <si>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</si>
  <si>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</si>
  <si>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</si>
  <si>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</si>
  <si>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</si>
  <si>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</si>
  <si>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</si>
  <si>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</si>
  <si>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</si>
  <si>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</si>
  <si>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</si>
  <si>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</si>
  <si>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</si>
  <si>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</si>
  <si>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</si>
  <si>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</si>
  <si>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</si>
  <si>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</si>
  <si>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</si>
  <si>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</si>
  <si>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</si>
  <si>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</si>
  <si>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</si>
  <si>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</si>
  <si>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</si>
  <si>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</si>
  <si>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</si>
  <si>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</si>
  <si>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</si>
  <si>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</si>
  <si>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</si>
  <si>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</si>
  <si>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</si>
  <si>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</si>
  <si>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</si>
  <si>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</si>
  <si>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</si>
  <si>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</si>
  <si>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</si>
  <si>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</si>
  <si>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</si>
  <si>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</si>
  <si>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</si>
  <si>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</si>
  <si>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</si>
  <si>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</si>
  <si>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</si>
  <si>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</si>
  <si>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</si>
  <si>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</si>
  <si>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</si>
  <si>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</si>
  <si>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</si>
  <si>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</si>
  <si>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</si>
  <si>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</si>
  <si>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</si>
  <si>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</si>
  <si>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</si>
  <si>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</si>
  <si>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</si>
  <si>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</si>
  <si>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</si>
  <si>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</si>
  <si>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</si>
  <si>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</si>
  <si>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</si>
  <si>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</si>
  <si>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</si>
  <si>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</si>
  <si>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</si>
  <si>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</si>
  <si>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</si>
  <si>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</si>
  <si>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</si>
  <si>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</si>
  <si>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</si>
  <si>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</si>
  <si>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</si>
  <si>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</si>
  <si>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</si>
  <si>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</si>
  <si>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</si>
  <si>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</si>
  <si>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</si>
  <si>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</si>
  <si>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</si>
  <si>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</si>
  <si>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</si>
  <si>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</si>
  <si>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</si>
  <si>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</si>
  <si>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</si>
  <si>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</si>
  <si>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</si>
  <si>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</si>
  <si>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</si>
  <si>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</si>
  <si>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</si>
  <si>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</si>
  <si>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</si>
  <si>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</si>
  <si>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</si>
  <si>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</si>
  <si>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</si>
  <si>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</si>
  <si>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</si>
  <si>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</si>
  <si>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</si>
  <si>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</si>
  <si>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</si>
  <si>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</si>
  <si>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</si>
  <si>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</si>
  <si>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</si>
  <si>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</si>
  <si>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</si>
  <si>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</si>
  <si>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</si>
  <si>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</si>
  <si>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</si>
  <si>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</si>
  <si>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</si>
  <si>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</si>
  <si>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</si>
  <si>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</si>
  <si>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</si>
  <si>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</si>
  <si>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</si>
  <si>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</si>
  <si>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</si>
  <si>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</si>
  <si>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</si>
  <si>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</si>
  <si>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</si>
  <si>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</si>
  <si>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</si>
  <si>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</si>
  <si>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</si>
  <si>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</si>
  <si>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</si>
  <si>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</si>
  <si>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</si>
  <si>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</si>
  <si>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</si>
  <si>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</si>
  <si>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</si>
  <si>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</si>
  <si>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</si>
  <si>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</si>
  <si>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</si>
  <si>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</si>
  <si>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</si>
  <si>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</si>
  <si>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</si>
  <si>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</si>
  <si>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</si>
  <si>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</si>
  <si>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</si>
  <si>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</si>
  <si>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</si>
  <si>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</si>
  <si>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</si>
  <si>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</si>
  <si>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</si>
  <si>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</si>
  <si>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</si>
  <si>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</si>
  <si>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</si>
  <si>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</si>
  <si>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</si>
  <si>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</si>
  <si>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</si>
  <si>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</si>
  <si>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</si>
  <si>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</si>
  <si>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</si>
  <si>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</si>
  <si>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</si>
  <si>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</si>
  <si>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</si>
  <si>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</si>
  <si>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</si>
  <si>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</si>
  <si>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</si>
  <si>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</si>
  <si>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</si>
  <si>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</si>
  <si>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</si>
  <si>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</si>
  <si>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</si>
  <si>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</si>
  <si>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</si>
  <si>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</si>
  <si>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</si>
  <si>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</si>
  <si>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</si>
  <si>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</si>
  <si>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</si>
  <si>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</si>
  <si>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</si>
  <si>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</si>
  <si>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</si>
  <si>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</si>
  <si>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</si>
  <si>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</si>
  <si>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</si>
  <si>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</si>
  <si>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</si>
  <si>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</si>
  <si>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</si>
  <si>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</si>
  <si>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</si>
  <si>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</si>
  <si>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</si>
  <si>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</si>
  <si>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</si>
  <si>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</si>
  <si>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</si>
  <si>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</si>
  <si>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</si>
  <si>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</si>
  <si>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</si>
  <si>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</si>
  <si>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</si>
  <si>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</si>
  <si>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</si>
  <si>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</si>
  <si>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</si>
  <si>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</si>
  <si>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</si>
  <si>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</si>
  <si>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</si>
  <si>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</si>
  <si>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</si>
  <si>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</si>
  <si>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</si>
  <si>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</si>
  <si>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</si>
  <si>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</si>
  <si>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</si>
  <si>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</si>
  <si>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</si>
  <si>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</si>
  <si>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</si>
  <si>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</si>
  <si>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</si>
  <si>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</si>
  <si>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</si>
  <si>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</si>
  <si>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</si>
  <si>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</si>
  <si>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</si>
  <si>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</si>
  <si>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</si>
  <si>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</si>
  <si>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</si>
  <si>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</si>
  <si>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</si>
  <si>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</si>
  <si>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</si>
  <si>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</si>
  <si>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</si>
  <si>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</si>
  <si>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</si>
  <si>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</si>
  <si>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</si>
  <si>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</si>
  <si>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</si>
  <si>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</si>
  <si>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</si>
  <si>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</si>
  <si>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</si>
  <si>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</si>
  <si>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</si>
  <si>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</si>
  <si>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</si>
  <si>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</si>
  <si>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</si>
  <si>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</si>
  <si>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</si>
  <si>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</si>
  <si>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</si>
  <si>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</si>
  <si>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</si>
  <si>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</si>
  <si>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</si>
  <si>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</si>
  <si>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</si>
  <si>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</si>
  <si>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</si>
  <si>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</si>
  <si>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</si>
  <si>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</si>
  <si>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</si>
  <si>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</si>
  <si>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</si>
  <si>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</si>
  <si>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</si>
  <si>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</si>
  <si>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</si>
  <si>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</si>
  <si>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</si>
  <si>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</si>
  <si>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</si>
  <si>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</si>
  <si>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</si>
  <si>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</si>
  <si>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</si>
  <si>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</si>
  <si>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</si>
  <si>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</si>
  <si>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</si>
  <si>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</si>
  <si>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</si>
  <si>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</si>
  <si>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</si>
  <si>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</si>
  <si>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</si>
  <si>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</si>
  <si>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</si>
  <si>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</si>
  <si>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</si>
  <si>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</si>
  <si>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</si>
  <si>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</si>
  <si>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</si>
  <si>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</si>
  <si>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</si>
  <si>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</si>
  <si>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</si>
  <si>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</si>
  <si>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</si>
  <si>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</si>
  <si>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</si>
  <si>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</si>
  <si>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</si>
  <si>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</si>
  <si>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</si>
  <si>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</si>
  <si>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</si>
  <si>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</si>
  <si>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</si>
  <si>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</si>
  <si>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</si>
  <si>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</si>
  <si>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</si>
  <si>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</si>
  <si>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</si>
  <si>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</si>
  <si>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</si>
  <si>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</si>
  <si>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</si>
  <si>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</si>
  <si>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</si>
  <si>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</si>
  <si>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</si>
  <si>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</si>
  <si>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</si>
  <si>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</si>
  <si>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</si>
  <si>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</si>
  <si>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</si>
  <si>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</si>
  <si>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</si>
  <si>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</si>
  <si>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</si>
  <si>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</si>
  <si>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</si>
  <si>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</si>
  <si>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</si>
  <si>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</si>
  <si>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</si>
  <si>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</si>
  <si>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</si>
  <si>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</si>
  <si>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</si>
  <si>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</si>
  <si>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</si>
  <si>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</si>
  <si>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</si>
  <si>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</si>
  <si>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</si>
  <si>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</si>
  <si>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</si>
  <si>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</si>
  <si>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</si>
  <si>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</si>
  <si>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</si>
  <si>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</si>
  <si>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</si>
  <si>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</si>
  <si>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</si>
  <si>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</si>
  <si>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</si>
  <si>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</si>
  <si>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</si>
  <si>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</si>
  <si>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</si>
  <si>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</si>
  <si>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</si>
  <si>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</si>
  <si>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</si>
  <si>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</si>
  <si>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</si>
  <si>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</si>
  <si>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</si>
  <si>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</si>
  <si>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</si>
  <si>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</si>
  <si>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</si>
  <si>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</si>
  <si>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</si>
  <si>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</si>
  <si>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</si>
  <si>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</si>
  <si>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</si>
  <si>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</si>
  <si>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</si>
  <si>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</si>
  <si>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</si>
  <si>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</si>
  <si>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</si>
  <si>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</si>
  <si>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</si>
  <si>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</si>
  <si>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</si>
  <si>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</si>
  <si>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</si>
  <si>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</si>
  <si>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</si>
  <si>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</si>
  <si>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</si>
  <si>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</si>
  <si>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</si>
  <si>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</si>
  <si>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</si>
  <si>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</si>
  <si>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</si>
  <si>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</si>
  <si>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</si>
  <si>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</si>
  <si>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</si>
  <si>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</si>
  <si>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</si>
  <si>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</si>
  <si>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</si>
  <si>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</si>
  <si>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</si>
  <si>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</si>
  <si>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</si>
  <si>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</si>
  <si>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</si>
  <si>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</si>
  <si>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</si>
  <si>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</si>
  <si>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</si>
  <si>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</si>
  <si>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</si>
  <si>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</si>
  <si>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</si>
  <si>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</si>
  <si>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</si>
  <si>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</si>
  <si>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</si>
  <si>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</si>
  <si>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</si>
  <si>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</si>
  <si>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</si>
  <si>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</si>
  <si>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</si>
  <si>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</si>
  <si>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</si>
  <si>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</si>
  <si>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</si>
  <si>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</si>
  <si>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</si>
  <si>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</si>
  <si>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</si>
  <si>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</si>
  <si>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</si>
  <si>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</si>
  <si>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</si>
  <si>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</si>
  <si>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</si>
  <si>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</si>
  <si>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</si>
  <si>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</si>
  <si>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</si>
  <si>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</si>
  <si>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</si>
  <si>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</si>
  <si>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</si>
  <si>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</si>
  <si>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</si>
  <si>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</si>
  <si>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</si>
  <si>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</si>
  <si>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</si>
  <si>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</si>
  <si>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</si>
  <si>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</si>
  <si>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</si>
  <si>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</si>
  <si>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</si>
  <si>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</si>
  <si>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</si>
  <si>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</si>
  <si>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</si>
  <si>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</si>
  <si>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</si>
  <si>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</si>
  <si>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</si>
  <si>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</si>
  <si>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</si>
  <si>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</si>
  <si>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</si>
  <si>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</si>
  <si>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</si>
  <si>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</si>
  <si>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</si>
  <si>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</si>
  <si>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</si>
  <si>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</si>
  <si>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</si>
  <si>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</si>
  <si>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</si>
  <si>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</si>
  <si>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</si>
  <si>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</si>
  <si>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</si>
  <si>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</si>
  <si>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</si>
  <si>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</si>
  <si>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</si>
  <si>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</si>
  <si>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</si>
  <si>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</si>
  <si>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</si>
  <si>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</si>
  <si>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</si>
  <si>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</si>
  <si>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</si>
  <si>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</si>
  <si>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</si>
  <si>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</si>
  <si>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</si>
  <si>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</si>
  <si>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</si>
  <si>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</si>
  <si>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</si>
  <si>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</si>
  <si>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</si>
  <si>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</si>
  <si>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</si>
  <si>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</si>
  <si>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</si>
  <si>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</si>
  <si>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</si>
  <si>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</si>
  <si>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</si>
  <si>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</si>
  <si>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</si>
  <si>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</si>
  <si>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</si>
  <si>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</si>
  <si>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</si>
  <si>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</si>
  <si>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</si>
  <si>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</si>
  <si>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</si>
  <si>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</si>
  <si>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</si>
  <si>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</si>
  <si>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</si>
  <si>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</si>
  <si>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</si>
  <si>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</si>
  <si>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</si>
  <si>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</si>
  <si>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</si>
  <si>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</si>
  <si>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</si>
  <si>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</si>
  <si>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</si>
  <si>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</si>
  <si>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</si>
  <si>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</si>
  <si>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</si>
  <si>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</si>
  <si>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</si>
  <si>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</si>
  <si>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</si>
  <si>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</si>
  <si>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</si>
  <si>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</si>
  <si>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</si>
  <si>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</si>
  <si>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</si>
  <si>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</si>
  <si>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</si>
  <si>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</si>
  <si>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</si>
  <si>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</si>
  <si>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</si>
  <si>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</si>
  <si>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</si>
  <si>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</si>
  <si>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</si>
  <si>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</si>
  <si>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</si>
  <si>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</si>
  <si>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</si>
  <si>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</si>
  <si>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</si>
  <si>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</si>
  <si>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</si>
  <si>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</si>
  <si>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</si>
  <si>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</si>
  <si>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</si>
  <si>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</si>
  <si>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</si>
  <si>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</si>
  <si>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</si>
  <si>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</si>
  <si>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</si>
  <si>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</si>
  <si>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</si>
  <si>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</si>
  <si>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</si>
  <si>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</si>
  <si>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</si>
  <si>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</si>
  <si>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</si>
  <si>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</si>
  <si>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</si>
  <si>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</si>
  <si>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</si>
  <si>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</si>
  <si>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</si>
  <si>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</si>
  <si>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</si>
  <si>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</si>
  <si>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</si>
  <si>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</si>
  <si>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</si>
  <si>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</si>
  <si>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</si>
  <si>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</si>
  <si>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</si>
  <si>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</si>
  <si>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</si>
  <si>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</si>
  <si>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</si>
  <si>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</si>
  <si>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</si>
  <si>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</si>
  <si>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</si>
  <si>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</si>
  <si>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</si>
  <si>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</si>
  <si>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</si>
  <si>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</si>
  <si>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</si>
  <si>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</si>
  <si>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</si>
  <si>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</si>
  <si>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</si>
  <si>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</si>
  <si>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</si>
  <si>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</si>
  <si>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</si>
  <si>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</si>
  <si>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</si>
  <si>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</si>
  <si>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</si>
  <si>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</si>
  <si>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</si>
  <si>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</si>
  <si>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</si>
  <si>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</si>
  <si>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</si>
  <si>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</si>
  <si>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</si>
  <si>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</si>
  <si>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</si>
  <si>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</si>
  <si>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</si>
  <si>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</si>
  <si>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</si>
  <si>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</si>
  <si>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</si>
  <si>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</si>
  <si>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</si>
  <si>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</si>
  <si>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</si>
  <si>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</si>
  <si>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</si>
  <si>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</si>
  <si>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</si>
  <si>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</si>
  <si>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</si>
  <si>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</si>
  <si>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</si>
  <si>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</si>
  <si>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</si>
  <si>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</si>
  <si>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</si>
  <si>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</si>
  <si>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</si>
  <si>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</si>
  <si>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</si>
  <si>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</si>
  <si>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</si>
  <si>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</si>
  <si>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</si>
  <si>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</si>
  <si>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</si>
  <si>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</si>
  <si>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</si>
  <si>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</si>
  <si>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</si>
  <si>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</si>
  <si>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</si>
  <si>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</si>
  <si>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</si>
  <si>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</si>
  <si>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</si>
  <si>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</si>
  <si>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</si>
  <si>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</si>
  <si>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</si>
  <si>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</si>
  <si>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</si>
  <si>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</si>
  <si>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</si>
  <si>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</si>
  <si>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</si>
  <si>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</si>
  <si>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</si>
  <si>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</si>
  <si>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</si>
  <si>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</si>
  <si>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</si>
  <si>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</si>
  <si>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</si>
  <si>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</si>
  <si>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</si>
  <si>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</si>
  <si>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</si>
  <si>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</si>
  <si>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</si>
  <si>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</si>
  <si>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</si>
  <si>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</si>
  <si>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</si>
  <si>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</si>
  <si>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</si>
  <si>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</si>
  <si>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</si>
  <si>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</si>
  <si>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</si>
  <si>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</si>
  <si>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</si>
  <si>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</si>
  <si>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</si>
  <si>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</si>
  <si>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</si>
  <si>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</si>
  <si>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</si>
  <si>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</si>
  <si>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</si>
  <si>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</si>
  <si>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</si>
  <si>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</si>
  <si>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</si>
  <si>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</si>
  <si>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</si>
  <si>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</si>
  <si>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</si>
  <si>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</si>
  <si>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</si>
  <si>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</si>
  <si>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</si>
  <si>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</si>
  <si>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</si>
  <si>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</si>
  <si>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</si>
  <si>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</si>
  <si>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</si>
  <si>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</si>
  <si>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</si>
  <si>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</si>
  <si>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</si>
  <si>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</si>
  <si>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</si>
  <si>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</si>
  <si>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</si>
  <si>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</si>
  <si>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</si>
  <si>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</si>
  <si>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</si>
  <si>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</si>
  <si>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</si>
  <si>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</si>
  <si>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</si>
  <si>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</si>
  <si>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</si>
  <si>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</si>
  <si>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</si>
  <si>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</si>
  <si>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</si>
  <si>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</si>
  <si>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</si>
  <si>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</si>
  <si>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</si>
  <si>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</si>
  <si>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</si>
  <si>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</si>
  <si>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</si>
  <si>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</si>
  <si>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</si>
  <si>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</si>
  <si>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</si>
  <si>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</si>
  <si>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</si>
  <si>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</si>
  <si>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</si>
  <si>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</si>
  <si>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</si>
  <si>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</si>
  <si>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</si>
  <si>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</si>
  <si>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</si>
  <si>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</si>
  <si>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</si>
  <si>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</si>
  <si>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</si>
  <si>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</si>
  <si>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</si>
  <si>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</si>
  <si>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</si>
  <si>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</si>
  <si>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</si>
  <si>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</si>
  <si>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</si>
  <si>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</si>
  <si>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</si>
  <si>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</si>
  <si>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</si>
  <si>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</si>
  <si>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</si>
  <si>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</si>
  <si>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</si>
  <si>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</si>
  <si>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</si>
  <si>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</si>
  <si>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</si>
  <si>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</si>
  <si>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</si>
  <si>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</si>
  <si>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</si>
  <si>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</si>
  <si>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</si>
  <si>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</si>
  <si>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</si>
  <si>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</si>
  <si>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</si>
  <si>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</si>
  <si>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</si>
  <si>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</si>
  <si>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</si>
  <si>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</si>
  <si>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</si>
  <si>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</si>
  <si>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</si>
  <si>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</si>
  <si>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</si>
  <si>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</si>
  <si>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</si>
  <si>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</si>
  <si>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</si>
  <si>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</si>
  <si>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</si>
  <si>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</si>
  <si>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</si>
  <si>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</si>
  <si>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</si>
  <si>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</si>
  <si>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</si>
  <si>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</si>
  <si>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</si>
  <si>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</si>
  <si>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</si>
  <si>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</si>
  <si>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</si>
  <si>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</si>
  <si>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</si>
  <si>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</si>
  <si>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</si>
  <si>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</si>
  <si>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</si>
  <si>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</si>
  <si>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</si>
  <si>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</si>
  <si>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</si>
  <si>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</si>
  <si>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</si>
  <si>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</si>
  <si>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</si>
  <si>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</si>
  <si>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</si>
  <si>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</si>
  <si>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</si>
  <si>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</si>
  <si>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</si>
  <si>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</si>
  <si>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</si>
  <si>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</si>
  <si>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</si>
  <si>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</si>
  <si>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</si>
  <si>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</si>
  <si>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</si>
  <si>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</si>
  <si>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</si>
  <si>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</si>
  <si>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</si>
  <si>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</si>
  <si>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</si>
  <si>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</si>
  <si>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</si>
  <si>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</si>
  <si>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</si>
  <si>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</si>
  <si>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</si>
  <si>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</si>
  <si>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</si>
  <si>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</si>
  <si>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</si>
  <si>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</si>
  <si>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</si>
  <si>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</si>
  <si>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</si>
  <si>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</si>
  <si>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</si>
  <si>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</si>
  <si>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</si>
  <si>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</si>
  <si>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</si>
  <si>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</si>
  <si>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</si>
  <si>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</si>
  <si>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</si>
  <si>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</si>
  <si>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</si>
  <si>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</si>
  <si>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</si>
  <si>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</si>
  <si>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</si>
  <si>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</si>
  <si>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</si>
  <si>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</si>
  <si>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</si>
  <si>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</si>
  <si>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</si>
  <si>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</si>
  <si>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</si>
  <si>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</si>
  <si>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</si>
  <si>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</si>
  <si>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</si>
  <si>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</si>
  <si>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</si>
  <si>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</si>
  <si>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</si>
  <si>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</si>
  <si>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</si>
  <si>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</si>
  <si>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</si>
  <si>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</si>
  <si>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</si>
  <si>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</si>
  <si>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</si>
  <si>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</si>
  <si>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</si>
  <si>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</si>
  <si>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</si>
  <si>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</si>
  <si>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</si>
  <si>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</si>
  <si>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</si>
  <si>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</si>
  <si>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</si>
  <si>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</si>
  <si>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</si>
  <si>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</si>
  <si>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</si>
  <si>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</si>
  <si>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</si>
  <si>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</si>
  <si>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</si>
  <si>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</si>
  <si>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</si>
  <si>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</si>
  <si>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</si>
  <si>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</si>
  <si>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</si>
  <si>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</si>
  <si>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</si>
  <si>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</si>
  <si>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</si>
  <si>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</si>
  <si>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</si>
  <si>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</si>
  <si>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</si>
  <si>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</si>
  <si>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</si>
  <si>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</si>
  <si>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</si>
  <si>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</si>
  <si>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</si>
  <si>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</si>
  <si>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</si>
  <si>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</si>
  <si>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</si>
  <si>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</si>
  <si>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</si>
  <si>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</si>
  <si>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</si>
  <si>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</si>
  <si>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</si>
  <si>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</si>
  <si>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</si>
  <si>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</si>
  <si>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</si>
  <si>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</si>
  <si>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</si>
  <si>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</si>
  <si>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</si>
  <si>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</si>
  <si>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</si>
  <si>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</si>
  <si>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</si>
  <si>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</si>
  <si>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</si>
  <si>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</si>
  <si>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</si>
  <si>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</si>
  <si>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</si>
  <si>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</si>
  <si>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</si>
  <si>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</si>
  <si>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</si>
  <si>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</si>
  <si>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</si>
  <si>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</si>
  <si>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</si>
  <si>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</si>
  <si>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</si>
  <si>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</si>
  <si>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</si>
  <si>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</si>
  <si>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</si>
  <si>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</si>
  <si>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</si>
  <si>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</si>
  <si>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</si>
  <si>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</si>
  <si>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</si>
  <si>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</si>
  <si>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</si>
  <si>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</si>
  <si>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</si>
  <si>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</si>
  <si>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</si>
  <si>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</si>
  <si>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</si>
  <si>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</si>
  <si>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</si>
  <si>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</si>
  <si>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</si>
  <si>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</si>
  <si>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</si>
  <si>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</si>
  <si>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</si>
  <si>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</si>
  <si>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</si>
  <si>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</si>
  <si>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</si>
  <si>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</si>
  <si>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</si>
  <si>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</si>
  <si>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</si>
  <si>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</si>
  <si>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</si>
  <si>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</si>
  <si>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</si>
  <si>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</si>
  <si>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</si>
  <si>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</si>
  <si>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</si>
  <si>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</si>
  <si>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</si>
  <si>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</si>
  <si>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</si>
  <si>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</si>
  <si>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</si>
  <si>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</si>
  <si>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</si>
  <si>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</si>
  <si>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</si>
  <si>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</si>
  <si>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</si>
  <si>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</si>
  <si>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</si>
  <si>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</si>
  <si>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</si>
  <si>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</si>
  <si>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</si>
  <si>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</si>
  <si>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</si>
  <si>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</si>
  <si>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</si>
  <si>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</si>
  <si>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</si>
  <si>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</si>
  <si>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</si>
  <si>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</si>
  <si>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</si>
  <si>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</si>
  <si>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</si>
  <si>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</si>
  <si>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</si>
  <si>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</si>
  <si>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</si>
  <si>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</si>
  <si>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</si>
  <si>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</si>
  <si>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</si>
  <si>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</si>
  <si>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</si>
  <si>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</si>
  <si>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</si>
  <si>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</si>
  <si>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</si>
  <si>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</si>
  <si>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</si>
  <si>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</si>
  <si>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</si>
  <si>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</si>
  <si>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</si>
  <si>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</si>
  <si>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</si>
  <si>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</si>
  <si>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</si>
  <si>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</si>
  <si>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</si>
  <si>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</si>
  <si>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</si>
  <si>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</si>
  <si>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</si>
  <si>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</si>
  <si>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</si>
  <si>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</si>
  <si>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</si>
  <si>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</si>
  <si>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</si>
  <si>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</si>
  <si>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</si>
  <si>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</si>
  <si>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</si>
  <si>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</si>
  <si>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</si>
  <si>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</si>
  <si>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</si>
  <si>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</si>
  <si>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</si>
  <si>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</si>
  <si>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</si>
  <si>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</si>
  <si>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</si>
  <si>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</si>
  <si>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</si>
  <si>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</si>
  <si>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</si>
  <si>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</si>
  <si>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</si>
  <si>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</si>
  <si>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</si>
  <si>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</si>
  <si>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</si>
  <si>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</si>
  <si>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</si>
  <si>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</si>
  <si>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</si>
  <si>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</si>
  <si>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</si>
  <si>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</si>
  <si>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</si>
  <si>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</si>
  <si>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</si>
  <si>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</si>
  <si>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</si>
  <si>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</si>
  <si>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</si>
  <si>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</si>
  <si>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</si>
  <si>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</si>
  <si>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</si>
  <si>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</si>
  <si>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</si>
  <si>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</si>
  <si>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</si>
  <si>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</si>
  <si>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</si>
  <si>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</si>
  <si>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</si>
  <si>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</si>
  <si>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</si>
  <si>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</si>
  <si>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</si>
  <si>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</si>
  <si>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</si>
  <si>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</si>
  <si>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</si>
  <si>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</si>
  <si>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</si>
  <si>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</si>
  <si>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</si>
  <si>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</si>
  <si>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</si>
  <si>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</si>
  <si>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</si>
  <si>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</si>
  <si>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</si>
  <si>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</si>
  <si>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</si>
  <si>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</si>
  <si>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</si>
  <si>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</si>
  <si>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</si>
  <si>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</si>
  <si>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</si>
  <si>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</si>
  <si>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</si>
  <si>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</si>
  <si>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</si>
  <si>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</si>
  <si>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</si>
  <si>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</si>
  <si>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</si>
  <si>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</si>
  <si>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</si>
  <si>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</si>
  <si>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</si>
  <si>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</si>
  <si>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</si>
  <si>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</si>
  <si>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</si>
  <si>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</si>
  <si>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</si>
  <si>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</si>
  <si>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</si>
  <si>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</si>
  <si>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</si>
  <si>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</si>
  <si>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</si>
  <si>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</si>
  <si>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</si>
  <si>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</si>
  <si>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</si>
  <si>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</si>
  <si>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</si>
  <si>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</si>
  <si>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</si>
  <si>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</si>
  <si>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</si>
  <si>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</si>
  <si>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</si>
  <si>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</si>
  <si>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</si>
  <si>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</si>
  <si>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</si>
  <si>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</si>
  <si>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</si>
  <si>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</si>
  <si>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</si>
  <si>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</si>
  <si>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</si>
  <si>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</si>
  <si>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</si>
  <si>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</si>
  <si>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</si>
  <si>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</si>
  <si>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</si>
  <si>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</si>
  <si>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</si>
  <si>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</si>
  <si>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</si>
  <si>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</si>
  <si>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</si>
  <si>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</si>
  <si>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</si>
  <si>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</si>
  <si>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</si>
  <si>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</si>
  <si>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</si>
  <si>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</si>
  <si>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</si>
  <si>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</si>
  <si>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</si>
  <si>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</si>
  <si>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</si>
  <si>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</si>
  <si>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</si>
  <si>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</si>
  <si>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</si>
  <si>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</si>
  <si>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</si>
  <si>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</si>
  <si>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</si>
  <si>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</si>
  <si>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</si>
  <si>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</si>
  <si>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</si>
  <si>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</si>
  <si>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</si>
  <si>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</si>
  <si>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</si>
  <si>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</si>
  <si>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</si>
  <si>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</si>
  <si>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</si>
  <si>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</si>
  <si>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</si>
  <si>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</si>
  <si>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</si>
  <si>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</si>
  <si>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</si>
  <si>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</si>
  <si>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</si>
  <si>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</si>
  <si>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</si>
  <si>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</si>
  <si>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</si>
  <si>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</si>
  <si>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</si>
  <si>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</si>
  <si>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</si>
  <si>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</si>
  <si>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</si>
  <si>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</si>
  <si>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</si>
  <si>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</si>
  <si>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</si>
  <si>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</si>
  <si>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</si>
  <si>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</si>
  <si>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</si>
  <si>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</si>
  <si>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</si>
  <si>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</si>
  <si>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</si>
  <si>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</si>
  <si>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</si>
  <si>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</si>
  <si>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</si>
  <si>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</si>
  <si>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</si>
  <si>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</si>
  <si>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</si>
  <si>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</si>
  <si>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</si>
  <si>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</si>
  <si>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</si>
  <si>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</si>
  <si>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</si>
  <si>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</si>
  <si>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</si>
  <si>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</si>
  <si>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</si>
  <si>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</si>
  <si>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</si>
  <si>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</si>
  <si>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</si>
  <si>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</si>
  <si>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</si>
  <si>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</si>
  <si>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</si>
  <si>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</si>
  <si>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</si>
  <si>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</si>
  <si>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</si>
  <si>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</si>
  <si>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</si>
  <si>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</si>
  <si>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</si>
  <si>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</si>
  <si>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</si>
  <si>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</si>
  <si>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</si>
  <si>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</si>
  <si>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</si>
  <si>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</si>
  <si>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</si>
  <si>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</si>
  <si>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</si>
  <si>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</si>
  <si>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</si>
  <si>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</si>
  <si>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</si>
  <si>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</si>
  <si>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</si>
  <si>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</si>
  <si>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</si>
  <si>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</si>
  <si>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</si>
  <si>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</si>
  <si>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</si>
  <si>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</si>
  <si>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</si>
  <si>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</si>
  <si>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</si>
  <si>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</si>
  <si>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</si>
  <si>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</si>
  <si>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</si>
  <si>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</si>
  <si>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</si>
  <si>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</si>
  <si>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</si>
  <si>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</si>
  <si>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</si>
  <si>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</si>
  <si>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</si>
  <si>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</si>
  <si>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</si>
  <si>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</si>
  <si>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</si>
  <si>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</si>
  <si>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</si>
  <si>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</si>
  <si>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</si>
  <si>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</si>
  <si>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</si>
  <si>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</si>
  <si>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</si>
  <si>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</si>
  <si>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</si>
  <si>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</si>
  <si>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</si>
  <si>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</si>
  <si>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</si>
  <si>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</si>
  <si>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</si>
  <si>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</si>
  <si>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</si>
  <si>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</si>
  <si>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</si>
  <si>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</si>
  <si>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</si>
  <si>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</si>
  <si>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</si>
  <si>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</si>
  <si>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</si>
  <si>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</si>
  <si>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</si>
  <si>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</si>
  <si>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</si>
  <si>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</si>
  <si>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</si>
  <si>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</si>
  <si>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</si>
  <si>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</si>
  <si>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</si>
  <si>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</si>
  <si>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</si>
  <si>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</si>
  <si>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</si>
  <si>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</si>
  <si>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</si>
  <si>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</si>
  <si>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</si>
  <si>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</si>
  <si>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</si>
  <si>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</si>
  <si>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</si>
  <si>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</si>
  <si>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</si>
  <si>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</si>
  <si>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</si>
  <si>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</si>
  <si>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</si>
  <si>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</si>
  <si>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</si>
  <si>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</si>
  <si>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</si>
  <si>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</si>
  <si>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</si>
  <si>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</si>
  <si>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</si>
  <si>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</si>
  <si>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</si>
  <si>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</si>
  <si>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</si>
  <si>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</si>
  <si>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</si>
  <si>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</si>
  <si>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</si>
  <si>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</si>
  <si>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</si>
  <si>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</si>
  <si>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</si>
  <si>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</si>
  <si>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</si>
  <si>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</si>
  <si>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</si>
  <si>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</si>
  <si>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</si>
  <si>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</si>
  <si>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</si>
  <si>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</si>
  <si>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</si>
  <si>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</si>
  <si>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</si>
  <si>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</si>
  <si>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</si>
  <si>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</si>
  <si>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</si>
  <si>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</si>
  <si>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</si>
  <si>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</si>
  <si>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</si>
  <si>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</si>
  <si>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</si>
  <si>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</si>
  <si>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</si>
  <si>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</si>
  <si>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</si>
  <si>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</si>
  <si>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</si>
  <si>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</si>
  <si>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</si>
  <si>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</si>
  <si>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</si>
  <si>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</si>
  <si>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</si>
  <si>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</si>
  <si>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</si>
  <si>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</si>
  <si>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</si>
  <si>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</si>
  <si>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</si>
  <si>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</si>
  <si>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</si>
  <si>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</si>
  <si>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</si>
  <si>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</si>
  <si>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</si>
  <si>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</si>
  <si>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</si>
  <si>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</si>
  <si>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</si>
  <si>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</si>
  <si>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</si>
  <si>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</si>
  <si>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</si>
  <si>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</si>
  <si>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</si>
  <si>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</si>
  <si>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</si>
  <si>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</si>
  <si>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</si>
  <si>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</si>
  <si>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</si>
  <si>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</si>
  <si>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</si>
  <si>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</si>
  <si>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</si>
  <si>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</si>
  <si>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</si>
  <si>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</si>
  <si>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</si>
  <si>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</si>
  <si>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</si>
  <si>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</si>
  <si>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</si>
  <si>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</si>
  <si>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</si>
  <si>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</si>
  <si>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</si>
  <si>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</si>
  <si>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</si>
  <si>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</si>
  <si>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</si>
  <si>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</si>
  <si>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</si>
  <si>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</si>
  <si>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</si>
  <si>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</si>
  <si>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</si>
  <si>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</si>
  <si>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</si>
  <si>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</si>
  <si>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</si>
  <si>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</si>
  <si>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</si>
  <si>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</si>
  <si>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</si>
  <si>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</si>
  <si>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</si>
  <si>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</si>
  <si>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</si>
  <si>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</si>
  <si>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</si>
  <si>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</si>
  <si>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</si>
  <si>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</si>
  <si>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</si>
  <si>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</si>
  <si>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</si>
  <si>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</si>
  <si>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</si>
  <si>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</si>
  <si>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</si>
  <si>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</si>
  <si>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</si>
  <si>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</si>
  <si>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</si>
  <si>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</si>
  <si>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</si>
  <si>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</si>
  <si>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</si>
  <si>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</si>
  <si>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</si>
  <si>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</si>
  <si>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</si>
  <si>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</si>
  <si>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</si>
  <si>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</si>
  <si>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</si>
  <si>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</si>
  <si>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</si>
  <si>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</si>
  <si>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</si>
  <si>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</si>
  <si>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</si>
  <si>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</si>
  <si>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</si>
  <si>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</si>
  <si>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</si>
  <si>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</si>
  <si>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</si>
  <si>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</si>
  <si>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</si>
  <si>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</si>
  <si>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</si>
  <si>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</si>
  <si>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</si>
  <si>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</si>
  <si>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</si>
  <si>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</si>
  <si>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</si>
  <si>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</si>
  <si>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</si>
  <si>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</si>
  <si>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</si>
  <si>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</si>
  <si>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</si>
  <si>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</si>
  <si>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</si>
  <si>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</si>
  <si>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</si>
  <si>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</si>
  <si>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</si>
  <si>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</si>
  <si>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</si>
  <si>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</si>
  <si>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</si>
  <si>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</si>
  <si>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</si>
  <si>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</si>
  <si>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</si>
  <si>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</si>
  <si>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</si>
  <si>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</si>
  <si>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</si>
  <si>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</si>
  <si>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</si>
  <si>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</si>
  <si>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</si>
  <si>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</si>
  <si>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</si>
  <si>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</si>
  <si>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</si>
  <si>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</si>
  <si>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</si>
  <si>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</si>
  <si>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</si>
  <si>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</si>
  <si>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</si>
  <si>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</si>
  <si>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</si>
  <si>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</si>
  <si>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</si>
  <si>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</si>
  <si>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</si>
  <si>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</si>
  <si>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</si>
  <si>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</si>
  <si>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</si>
  <si>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</si>
  <si>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</si>
  <si>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</si>
  <si>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</si>
  <si>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</si>
  <si>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</si>
  <si>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</si>
  <si>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</si>
  <si>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</si>
  <si>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</si>
  <si>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</si>
  <si>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</si>
  <si>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</si>
  <si>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</si>
  <si>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</si>
  <si>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</si>
  <si>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</si>
  <si>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</si>
  <si>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</si>
  <si>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</si>
  <si>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</si>
  <si>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</si>
  <si>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</si>
  <si>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</si>
  <si>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</si>
  <si>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</si>
  <si>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</si>
  <si>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</si>
  <si>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</si>
  <si>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</si>
  <si>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</si>
  <si>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</si>
  <si>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</si>
  <si>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</si>
  <si>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</si>
  <si>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</si>
  <si>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</si>
  <si>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</si>
  <si>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</si>
  <si>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</si>
  <si>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</si>
  <si>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</si>
  <si>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</si>
  <si>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</si>
  <si>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</si>
  <si>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</si>
  <si>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</si>
  <si>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</si>
  <si>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</si>
  <si>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</si>
  <si>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</si>
  <si>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</si>
  <si>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</si>
  <si>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</si>
  <si>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</si>
  <si>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</si>
  <si>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</si>
  <si>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</si>
  <si>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</si>
  <si>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</si>
  <si>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</si>
  <si>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</si>
  <si>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</si>
  <si>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</si>
  <si>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</si>
  <si>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</si>
  <si>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</si>
  <si>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</si>
  <si>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</si>
  <si>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</si>
  <si>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</si>
  <si>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</si>
  <si>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</si>
  <si>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</si>
  <si>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</si>
  <si>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</si>
  <si>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</si>
  <si>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</si>
  <si>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</si>
  <si>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</si>
  <si>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</si>
  <si>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</si>
  <si>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</si>
  <si>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</si>
  <si>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</si>
  <si>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</si>
  <si>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</si>
  <si>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</si>
  <si>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</si>
  <si>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</si>
  <si>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</si>
  <si>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</si>
  <si>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</si>
  <si>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</si>
  <si>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</si>
  <si>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</si>
  <si>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</si>
  <si>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</si>
  <si>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</si>
  <si>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</si>
  <si>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</si>
  <si>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</si>
  <si>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</si>
  <si>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</si>
  <si>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</si>
  <si>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</si>
  <si>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</si>
  <si>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</si>
  <si>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</si>
  <si>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</si>
  <si>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</si>
  <si>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</si>
  <si>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</si>
  <si>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</si>
  <si>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</si>
  <si>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</si>
  <si>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</si>
  <si>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</si>
  <si>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</si>
  <si>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</si>
  <si>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</si>
  <si>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</si>
  <si>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</si>
  <si>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</si>
  <si>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</si>
  <si>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</si>
  <si>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</si>
  <si>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</si>
  <si>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</si>
  <si>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</si>
  <si>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</si>
  <si>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</si>
  <si>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</si>
  <si>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</si>
  <si>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</si>
  <si>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</si>
  <si>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</si>
  <si>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</si>
  <si>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</si>
  <si>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</si>
  <si>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</si>
  <si>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</si>
  <si>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</si>
  <si>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</si>
  <si>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</si>
  <si>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</si>
  <si>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</si>
  <si>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</si>
  <si>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</si>
  <si>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</si>
  <si>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</si>
  <si>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</si>
  <si>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</si>
  <si>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</si>
  <si>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</si>
  <si>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</si>
  <si>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</si>
  <si>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</si>
  <si>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</si>
  <si>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</si>
  <si>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</si>
  <si>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</si>
  <si>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</si>
  <si>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</si>
  <si>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</si>
  <si>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</si>
  <si>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</si>
  <si>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</si>
  <si>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</si>
  <si>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</si>
  <si>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</si>
  <si>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</si>
  <si>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</si>
  <si>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</si>
  <si>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</si>
  <si>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</si>
  <si>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</si>
  <si>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</si>
  <si>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</si>
  <si>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</si>
  <si>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</si>
  <si>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</si>
  <si>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</si>
  <si>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</si>
  <si>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</si>
  <si>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</si>
  <si>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</si>
  <si>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</si>
  <si>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</si>
  <si>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</si>
  <si>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</si>
  <si>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</si>
  <si>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</si>
  <si>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</si>
  <si>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</si>
  <si>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</si>
  <si>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</si>
  <si>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</si>
  <si>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</si>
  <si>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</si>
  <si>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</si>
  <si>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</si>
  <si>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</si>
  <si>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</si>
  <si>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</si>
  <si>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</si>
  <si>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</si>
  <si>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</si>
  <si>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</si>
  <si>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</si>
  <si>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</si>
  <si>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</si>
  <si>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</si>
  <si>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</si>
  <si>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</si>
  <si>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</si>
  <si>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</si>
  <si>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</si>
  <si>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</si>
  <si>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</si>
  <si>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</si>
  <si>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</si>
  <si>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</si>
  <si>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</si>
  <si>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</si>
  <si>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</si>
  <si>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</si>
  <si>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</si>
  <si>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</si>
  <si>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</si>
  <si>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</si>
  <si>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</si>
  <si>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</si>
  <si>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</si>
  <si>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</si>
  <si>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</si>
  <si>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</si>
  <si>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</si>
  <si>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</si>
  <si>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</si>
  <si>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</si>
  <si>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</si>
  <si>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</si>
  <si>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</si>
  <si>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</si>
  <si>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</si>
  <si>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</si>
  <si>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</si>
  <si>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</si>
  <si>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</si>
  <si>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</si>
  <si>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</si>
  <si>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</si>
  <si>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</si>
  <si>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</si>
  <si>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</si>
  <si>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</si>
  <si>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</si>
  <si>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</si>
  <si>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</si>
  <si>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</si>
  <si>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</si>
  <si>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</si>
  <si>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</si>
  <si>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</si>
  <si>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</si>
  <si>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</si>
  <si>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</si>
  <si>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</si>
  <si>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</si>
  <si>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</si>
  <si>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</si>
  <si>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</si>
  <si>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</si>
  <si>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</si>
  <si>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</si>
  <si>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</si>
  <si>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</si>
  <si>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</si>
  <si>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</si>
  <si>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</si>
  <si>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</si>
  <si>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</si>
  <si>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</si>
  <si>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</si>
  <si>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</si>
  <si>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</si>
  <si>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</si>
  <si>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</si>
  <si>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</si>
  <si>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</si>
  <si>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</si>
  <si>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</si>
  <si>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</si>
  <si>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</si>
  <si>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</si>
  <si>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</si>
  <si>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</si>
  <si>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</si>
  <si>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</si>
  <si>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</si>
  <si>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</si>
  <si>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</si>
  <si>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</si>
  <si>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</si>
  <si>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</si>
  <si>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</si>
  <si>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</si>
  <si>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</si>
  <si>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</si>
  <si>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</si>
  <si>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</si>
  <si>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</si>
  <si>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</si>
  <si>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</si>
  <si>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</si>
  <si>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</si>
  <si>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</si>
  <si>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</si>
  <si>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</si>
  <si>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</si>
  <si>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</si>
  <si>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</si>
  <si>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</si>
  <si>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</si>
  <si>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</si>
  <si>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</si>
  <si>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</si>
  <si>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</si>
  <si>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</si>
  <si>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</si>
  <si>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</si>
  <si>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</si>
  <si>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</si>
  <si>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</si>
  <si>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</si>
  <si>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</si>
  <si>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</si>
  <si>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</si>
  <si>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</si>
  <si>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</si>
  <si>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</si>
  <si>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</si>
  <si>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</si>
  <si>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</si>
  <si>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</si>
  <si>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</si>
  <si>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</si>
  <si>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</si>
  <si>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</si>
  <si>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</si>
  <si>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</si>
  <si>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</si>
  <si>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</si>
  <si>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</si>
  <si>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</si>
  <si>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</si>
  <si>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</si>
  <si>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</si>
  <si>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</si>
  <si>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</si>
  <si>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</si>
  <si>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</si>
  <si>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</si>
  <si>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</si>
  <si>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</si>
  <si>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</si>
  <si>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</si>
  <si>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</si>
  <si>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</si>
  <si>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</si>
  <si>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</si>
  <si>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</si>
  <si>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</si>
  <si>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</si>
  <si>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</si>
  <si>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</si>
  <si>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</si>
  <si>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</si>
  <si>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</si>
  <si>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</si>
  <si>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</si>
  <si>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</si>
  <si>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</si>
  <si>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</si>
  <si>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</si>
  <si>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</si>
  <si>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</si>
  <si>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</si>
  <si>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</si>
  <si>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</si>
  <si>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</si>
  <si>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</si>
  <si>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</si>
  <si>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</si>
  <si>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</si>
  <si>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</si>
  <si>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</si>
  <si>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</si>
  <si>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</si>
  <si>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</si>
  <si>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</si>
  <si>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</si>
  <si>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</si>
  <si>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</si>
  <si>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</si>
  <si>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</si>
  <si>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</si>
  <si>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</si>
  <si>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</si>
  <si>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</si>
  <si>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</si>
  <si>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</si>
  <si>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</si>
  <si>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</si>
  <si>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</si>
  <si>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</si>
  <si>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</si>
  <si>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</si>
  <si>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</si>
  <si>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</si>
  <si>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</si>
  <si>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</si>
  <si>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</si>
  <si>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</si>
  <si>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</si>
  <si>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</si>
  <si>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</si>
  <si>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</si>
  <si>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</si>
  <si>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</si>
  <si>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</si>
  <si>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</si>
  <si>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</si>
  <si>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</si>
  <si>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</si>
  <si>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</si>
  <si>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</si>
  <si>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</si>
  <si>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</si>
  <si>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</si>
  <si>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</si>
  <si>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</si>
  <si>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</si>
  <si>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</si>
  <si>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</si>
  <si>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</si>
  <si>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</si>
  <si>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</si>
  <si>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</si>
  <si>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</si>
  <si>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</si>
  <si>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</si>
  <si>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</si>
  <si>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</si>
  <si>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</si>
  <si>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</si>
  <si>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</si>
  <si>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</si>
  <si>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</si>
  <si>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</si>
  <si>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</si>
  <si>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</si>
  <si>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</si>
  <si>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</si>
  <si>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</si>
  <si>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</si>
  <si>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</si>
  <si>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</si>
  <si>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</si>
  <si>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</si>
  <si>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</si>
  <si>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</si>
  <si>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</si>
  <si>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</si>
  <si>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</si>
  <si>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</si>
  <si>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</si>
  <si>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</si>
  <si>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</si>
  <si>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</si>
  <si>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</si>
  <si>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</si>
  <si>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</si>
  <si>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</si>
  <si>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</si>
  <si>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</si>
  <si>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</si>
  <si>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</si>
  <si>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</si>
  <si>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</si>
  <si>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</si>
  <si>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</si>
  <si>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</si>
  <si>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</si>
  <si>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</si>
  <si>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</si>
  <si>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</si>
  <si>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</si>
  <si>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</si>
  <si>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</si>
  <si>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</si>
  <si>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</si>
  <si>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</si>
  <si>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</si>
  <si>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</si>
  <si>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</si>
  <si>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</si>
  <si>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</si>
  <si>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</si>
  <si>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</si>
  <si>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</si>
  <si>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</si>
  <si>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</si>
  <si>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</si>
  <si>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</si>
  <si>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</si>
  <si>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</si>
  <si>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</si>
  <si>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</si>
  <si>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</si>
  <si>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</si>
  <si>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</si>
  <si>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</si>
  <si>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</si>
  <si>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</si>
  <si>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</si>
  <si>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</si>
  <si>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</si>
  <si>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</si>
  <si>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</si>
  <si>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</si>
  <si>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</si>
  <si>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</si>
  <si>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</si>
  <si>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</si>
  <si>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</si>
  <si>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</si>
  <si>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</si>
  <si>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</si>
  <si>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</si>
  <si>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</si>
  <si>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</si>
  <si>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</si>
  <si>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</si>
  <si>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</si>
  <si>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</si>
  <si>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</si>
  <si>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</si>
  <si>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</si>
  <si>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</si>
  <si>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</si>
  <si>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</si>
  <si>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</si>
  <si>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</si>
  <si>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</si>
  <si>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</si>
  <si>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</si>
  <si>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</si>
  <si>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</si>
  <si>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</si>
  <si>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</si>
  <si>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</si>
  <si>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</si>
  <si>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</si>
  <si>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</si>
  <si>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</si>
  <si>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</si>
  <si>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</si>
  <si>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</si>
  <si>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</si>
  <si>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</si>
  <si>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</si>
  <si>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</si>
  <si>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</si>
  <si>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</si>
  <si>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</si>
  <si>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</si>
  <si>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</si>
  <si>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</si>
  <si>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</si>
  <si>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</si>
  <si>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</si>
  <si>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</si>
  <si>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</si>
  <si>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</si>
  <si>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</si>
  <si>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</si>
  <si>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</si>
  <si>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</si>
  <si>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</si>
  <si>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</si>
  <si>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</si>
  <si>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</si>
  <si>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</si>
  <si>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</si>
  <si>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</si>
  <si>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</si>
  <si>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</si>
  <si>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</si>
  <si>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</si>
  <si>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</si>
  <si>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</si>
  <si>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</si>
  <si>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</si>
  <si>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</si>
  <si>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</si>
  <si>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</si>
  <si>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</si>
  <si>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</si>
  <si>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</si>
  <si>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</si>
  <si>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</si>
  <si>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</si>
  <si>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</si>
  <si>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</si>
  <si>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</si>
  <si>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</si>
  <si>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</si>
  <si>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</si>
  <si>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</si>
  <si>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</si>
  <si>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</si>
  <si>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</si>
  <si>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</si>
  <si>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</si>
  <si>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</si>
  <si>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</si>
  <si>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</si>
  <si>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</si>
  <si>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</si>
  <si>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</si>
  <si>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</si>
  <si>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</si>
  <si>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</si>
  <si>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</si>
  <si>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</si>
  <si>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</si>
  <si>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</si>
  <si>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</si>
  <si>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</si>
  <si>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</si>
  <si>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</si>
  <si>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</si>
  <si>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</si>
  <si>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</si>
  <si>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</si>
  <si>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</si>
  <si>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</si>
  <si>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</si>
  <si>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</si>
  <si>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</si>
  <si>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</si>
  <si>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</si>
  <si>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</si>
  <si>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</si>
  <si>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</si>
  <si>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</si>
  <si>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</si>
  <si>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</si>
  <si>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</si>
  <si>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</si>
  <si>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</si>
  <si>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</si>
  <si>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</si>
  <si>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</si>
  <si>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</si>
  <si>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</si>
  <si>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</si>
  <si>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</si>
  <si>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</si>
  <si>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</si>
  <si>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</si>
  <si>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</si>
  <si>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</si>
  <si>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</si>
  <si>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</si>
  <si>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</si>
  <si>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</si>
  <si>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</si>
  <si>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</si>
  <si>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</si>
  <si>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</si>
  <si>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</si>
  <si>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</si>
  <si>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</si>
  <si>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</si>
  <si>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</si>
  <si>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</si>
  <si>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</si>
  <si>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</si>
  <si>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</si>
  <si>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</si>
  <si>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</si>
  <si>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</si>
  <si>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</si>
  <si>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</si>
  <si>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</si>
  <si>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</si>
  <si>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</si>
  <si>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</si>
  <si>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</si>
  <si>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</si>
  <si>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</si>
  <si>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</si>
  <si>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</si>
  <si>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</si>
  <si>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</si>
  <si>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</si>
  <si>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</si>
  <si>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</si>
  <si>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</si>
  <si>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</si>
  <si>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</si>
  <si>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</si>
  <si>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</si>
  <si>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</si>
  <si>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</si>
  <si>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</si>
  <si>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</si>
  <si>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</si>
  <si>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</si>
  <si>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</si>
  <si>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</si>
  <si>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</si>
  <si>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</si>
  <si>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</si>
  <si>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</si>
  <si>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</si>
  <si>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</si>
  <si>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</si>
  <si>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</si>
  <si>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</si>
  <si>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</si>
  <si>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</si>
  <si>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</si>
  <si>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</si>
  <si>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</si>
  <si>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</si>
  <si>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</si>
  <si>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</si>
  <si>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</si>
  <si>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</si>
  <si>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</si>
  <si>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</si>
  <si>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</si>
  <si>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</si>
  <si>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</si>
  <si>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</si>
  <si>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</si>
  <si>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</si>
  <si>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</si>
  <si>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</si>
  <si>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</si>
  <si>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</si>
  <si>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</si>
  <si>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</si>
  <si>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</si>
  <si>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</si>
  <si>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</si>
  <si>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</si>
  <si>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</si>
  <si>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</si>
  <si>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</si>
  <si>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</si>
  <si>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</si>
  <si>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</si>
  <si>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</si>
  <si>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</si>
  <si>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</si>
  <si>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</si>
  <si>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</si>
  <si>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</si>
  <si>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</si>
  <si>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</si>
  <si>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</si>
  <si>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</si>
  <si>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</si>
  <si>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</si>
  <si>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</si>
  <si>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</si>
  <si>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</si>
  <si>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</si>
  <si>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</si>
  <si>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</si>
  <si>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</si>
  <si>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</si>
  <si>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</si>
  <si>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</si>
  <si>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</si>
  <si>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</si>
  <si>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</si>
  <si>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</si>
  <si>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</si>
  <si>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</si>
  <si>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</si>
  <si>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</si>
  <si>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</si>
  <si>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</si>
  <si>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</si>
  <si>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</si>
  <si>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</si>
  <si>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</si>
  <si>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</si>
  <si>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</si>
  <si>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</si>
  <si>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</si>
  <si>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</si>
  <si>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</si>
  <si>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</si>
  <si>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</si>
  <si>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</si>
  <si>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</si>
  <si>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</si>
  <si>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</si>
  <si>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</si>
  <si>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</si>
  <si>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</si>
  <si>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</si>
  <si>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</si>
  <si>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</si>
  <si>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</si>
  <si>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</si>
  <si>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</si>
  <si>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</si>
  <si>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</si>
  <si>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</si>
  <si>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</si>
  <si>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</si>
  <si>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</si>
  <si>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</si>
  <si>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</si>
  <si>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</si>
  <si>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</si>
  <si>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</si>
  <si>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</si>
  <si>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</si>
  <si>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</si>
  <si>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</si>
  <si>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</si>
  <si>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</si>
  <si>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</si>
  <si>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</si>
  <si>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</si>
  <si>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</si>
  <si>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</si>
  <si>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</si>
  <si>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</si>
  <si>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</si>
  <si>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</si>
  <si>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</si>
  <si>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</si>
  <si>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</si>
  <si>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</si>
  <si>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</si>
  <si>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</si>
  <si>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</si>
  <si>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</si>
  <si>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</si>
  <si>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</si>
  <si>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</si>
  <si>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</si>
  <si>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</si>
  <si>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</si>
  <si>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</si>
  <si>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</si>
  <si>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</si>
  <si>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</si>
  <si>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</si>
  <si>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</si>
  <si>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</si>
  <si>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</si>
  <si>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</si>
  <si>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</si>
  <si>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</si>
  <si>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</si>
  <si>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</si>
  <si>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</si>
  <si>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</si>
  <si>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</si>
  <si>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</si>
  <si>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</si>
  <si>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</si>
  <si>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</si>
  <si>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</si>
  <si>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</si>
  <si>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</si>
  <si>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</si>
  <si>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</si>
  <si>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</si>
  <si>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</si>
  <si>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</si>
  <si>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</si>
  <si>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</si>
  <si>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</si>
  <si>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</si>
  <si>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</si>
  <si>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</si>
  <si>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</si>
  <si>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</si>
  <si>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</si>
  <si>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</si>
  <si>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</si>
  <si>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</si>
  <si>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</si>
  <si>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</si>
  <si>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</si>
  <si>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</si>
  <si>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</si>
  <si>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</si>
  <si>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</si>
  <si>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</si>
  <si>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</si>
  <si>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</si>
  <si>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</si>
  <si>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</si>
  <si>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</si>
  <si>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</si>
  <si>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</si>
  <si>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</si>
  <si>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</si>
  <si>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</si>
  <si>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</si>
  <si>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</si>
  <si>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</si>
  <si>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</si>
  <si>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</si>
  <si>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</si>
  <si>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</si>
  <si>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</si>
  <si>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</si>
  <si>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</si>
  <si>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</si>
  <si>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</si>
  <si>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</si>
  <si>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</si>
  <si>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</si>
  <si>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</si>
  <si>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</si>
  <si>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</si>
  <si>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</si>
  <si>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</si>
  <si>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</si>
  <si>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</si>
  <si>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</si>
  <si>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</si>
  <si>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</si>
  <si>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</si>
  <si>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</si>
  <si>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</si>
  <si>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</si>
  <si>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</si>
  <si>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</si>
  <si>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</si>
  <si>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</si>
  <si>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</si>
  <si>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</si>
  <si>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</si>
  <si>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</si>
  <si>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</si>
  <si>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</si>
  <si>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</si>
  <si>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</si>
  <si>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</si>
  <si>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</si>
  <si>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</si>
  <si>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</si>
  <si>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</si>
  <si>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</si>
  <si>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</si>
  <si>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</si>
  <si>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</si>
  <si>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</si>
  <si>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</si>
  <si>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</si>
  <si>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</si>
  <si>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</si>
  <si>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</si>
  <si>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</si>
  <si>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</si>
  <si>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</si>
  <si>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</si>
  <si>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</si>
  <si>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</si>
  <si>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</si>
  <si>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</si>
  <si>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</si>
  <si>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</si>
  <si>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</si>
  <si>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</si>
  <si>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</si>
  <si>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</si>
  <si>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</si>
  <si>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</si>
  <si>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</si>
  <si>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</si>
  <si>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</si>
  <si>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</si>
  <si>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</si>
  <si>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</si>
  <si>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</si>
  <si>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</si>
  <si>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</si>
  <si>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</si>
  <si>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</si>
  <si>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</si>
  <si>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</si>
  <si>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</si>
  <si>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</si>
  <si>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</si>
  <si>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</si>
  <si>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</si>
  <si>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</si>
  <si>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</si>
  <si>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</si>
  <si>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</si>
  <si>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</si>
  <si>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</si>
  <si>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</si>
  <si>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</si>
  <si>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</si>
  <si>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</si>
  <si>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</si>
  <si>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</si>
  <si>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</si>
  <si>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</si>
  <si>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</si>
  <si>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</si>
  <si>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</si>
  <si>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</si>
  <si>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</si>
  <si>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</si>
  <si>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</si>
  <si>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</si>
  <si>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</si>
  <si>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</si>
  <si>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</si>
  <si>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</si>
  <si>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</si>
  <si>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</si>
  <si>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</si>
  <si>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</si>
  <si>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</si>
  <si>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</si>
  <si>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</si>
  <si>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</si>
  <si>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</si>
  <si>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</si>
  <si>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</si>
  <si>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</si>
  <si>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</si>
  <si>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</si>
  <si>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</si>
  <si>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</si>
  <si>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</si>
  <si>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</si>
  <si>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</si>
  <si>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</si>
  <si>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</si>
  <si>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</si>
  <si>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</si>
  <si>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</si>
  <si>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</si>
  <si>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</si>
  <si>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</si>
  <si>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</si>
  <si>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</si>
  <si>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</si>
  <si>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</si>
  <si>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</si>
  <si>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</si>
  <si>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</si>
  <si>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</si>
  <si>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</si>
  <si>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</si>
  <si>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</si>
  <si>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</si>
  <si>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</si>
  <si>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</si>
  <si>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</si>
  <si>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</si>
  <si>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</si>
  <si>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</si>
  <si>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</si>
  <si>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</si>
  <si>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</si>
  <si>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</si>
  <si>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</si>
  <si>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</si>
  <si>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</si>
  <si>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</si>
  <si>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</si>
  <si>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</si>
  <si>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</si>
  <si>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</si>
  <si>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</si>
  <si>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</si>
  <si>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</si>
  <si>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</si>
  <si>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</si>
  <si>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</si>
  <si>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</si>
  <si>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</si>
  <si>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</si>
  <si>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</si>
  <si>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</si>
  <si>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</si>
  <si>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</si>
  <si>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</si>
  <si>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</si>
  <si>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</si>
  <si>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</si>
  <si>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</si>
  <si>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</si>
  <si>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</si>
  <si>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</si>
  <si>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</si>
  <si>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</si>
  <si>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</si>
  <si>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</si>
  <si>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</si>
  <si>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</si>
  <si>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</si>
  <si>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</si>
  <si>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</si>
  <si>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</si>
  <si>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</si>
  <si>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</si>
  <si>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</si>
  <si>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</si>
  <si>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</si>
  <si>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</si>
  <si>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</si>
  <si>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</si>
  <si>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</si>
  <si>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</si>
  <si>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</si>
  <si>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</si>
  <si>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</si>
  <si>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</si>
  <si>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</si>
  <si>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</si>
  <si>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</si>
  <si>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</si>
  <si>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</si>
  <si>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</si>
  <si>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</si>
  <si>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</si>
  <si>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</si>
  <si>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</si>
  <si>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</si>
  <si>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</si>
  <si>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</si>
  <si>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</si>
  <si>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</si>
  <si>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</si>
  <si>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</si>
  <si>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</si>
  <si>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</si>
  <si>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</si>
  <si>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</si>
  <si>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</si>
  <si>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</si>
  <si>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</si>
  <si>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</si>
  <si>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</si>
  <si>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</si>
  <si>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</si>
  <si>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</si>
  <si>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</si>
  <si>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</si>
  <si>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</si>
  <si>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</si>
  <si>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</si>
  <si>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</si>
  <si>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</si>
  <si>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</si>
  <si>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</si>
  <si>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</si>
  <si>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</si>
  <si>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</si>
  <si>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</si>
  <si>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</si>
  <si>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</si>
  <si>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</si>
  <si>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</si>
  <si>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</si>
  <si>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</si>
  <si>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</si>
  <si>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</si>
  <si>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</si>
  <si>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</si>
  <si>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</si>
  <si>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</si>
  <si>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</si>
  <si>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</si>
  <si>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</si>
  <si>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</si>
  <si>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</si>
  <si>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</si>
  <si>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</si>
  <si>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</si>
  <si>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</si>
  <si>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</si>
  <si>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</si>
  <si>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</si>
  <si>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</si>
  <si>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</si>
  <si>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</si>
  <si>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</si>
  <si>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</si>
  <si>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</si>
  <si>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</si>
  <si>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</si>
  <si>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</si>
  <si>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</si>
  <si>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</si>
  <si>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</si>
  <si>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</si>
  <si>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</si>
  <si>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</si>
  <si>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</si>
  <si>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</si>
  <si>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</si>
  <si>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</si>
  <si>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</si>
  <si>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</si>
  <si>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</si>
  <si>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</si>
  <si>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</si>
  <si>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</si>
  <si>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</si>
  <si>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</si>
  <si>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</si>
  <si>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</si>
  <si>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</si>
  <si>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</si>
  <si>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</si>
  <si>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</si>
  <si>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</si>
  <si>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</si>
  <si>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</si>
  <si>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</si>
  <si>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</si>
  <si>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</si>
  <si>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</si>
  <si>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</si>
  <si>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</si>
  <si>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</si>
  <si>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</si>
  <si>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</si>
  <si>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</si>
  <si>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</si>
  <si>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</si>
  <si>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</si>
  <si>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</si>
  <si>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</si>
  <si>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</si>
  <si>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</si>
  <si>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</si>
  <si>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</si>
  <si>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</si>
  <si>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</si>
  <si>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</si>
  <si>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</si>
  <si>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</si>
  <si>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</si>
  <si>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</si>
  <si>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</si>
  <si>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</si>
  <si>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</si>
  <si>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</si>
  <si>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</si>
  <si>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</si>
  <si>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</si>
  <si>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</si>
  <si>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</si>
  <si>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</si>
  <si>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</si>
  <si>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</si>
  <si>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</si>
  <si>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</si>
  <si>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</si>
  <si>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</si>
  <si>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</si>
  <si>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</si>
  <si>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</si>
  <si>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</si>
  <si>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</si>
  <si>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</si>
  <si>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</si>
  <si>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</si>
  <si>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</si>
  <si>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</si>
  <si>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</si>
  <si>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</si>
  <si>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</si>
  <si>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</si>
  <si>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</si>
  <si>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</si>
  <si>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</si>
  <si>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</si>
  <si>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</si>
  <si>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</si>
  <si>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</si>
  <si>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</si>
  <si>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</si>
  <si>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</si>
  <si>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</si>
  <si>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</si>
  <si>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</si>
  <si>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</si>
  <si>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</si>
  <si>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</si>
  <si>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</si>
  <si>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</si>
  <si>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</si>
  <si>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</si>
  <si>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</si>
  <si>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</si>
  <si>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</si>
  <si>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</si>
  <si>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</si>
  <si>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</si>
  <si>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</si>
  <si>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</si>
  <si>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</si>
  <si>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</si>
  <si>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</si>
  <si>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</si>
  <si>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</si>
  <si>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</si>
  <si>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</si>
  <si>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</si>
  <si>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</si>
  <si>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</si>
  <si>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</si>
  <si>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</si>
  <si>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</si>
  <si>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</si>
  <si>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</si>
  <si>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</si>
  <si>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</si>
  <si>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</si>
  <si>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</si>
  <si>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</si>
  <si>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</si>
  <si>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</si>
  <si>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</si>
  <si>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</si>
  <si>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</si>
  <si>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</si>
  <si>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</si>
  <si>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</si>
  <si>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</si>
  <si>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</si>
  <si>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</si>
  <si>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</si>
  <si>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</si>
  <si>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</si>
  <si>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</si>
  <si>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</si>
  <si>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</si>
  <si>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</si>
  <si>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</si>
  <si>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</si>
  <si>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</si>
  <si>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</si>
  <si>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</si>
  <si>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</si>
  <si>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</si>
  <si>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</si>
  <si>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</si>
  <si>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</si>
  <si>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</si>
  <si>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</si>
  <si>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</si>
  <si>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</si>
  <si>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</si>
  <si>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</si>
  <si>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</si>
  <si>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</si>
  <si>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</si>
  <si>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</si>
  <si>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</si>
  <si>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</si>
  <si>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</si>
  <si>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</si>
  <si>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</si>
  <si>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</si>
  <si>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</si>
  <si>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</si>
  <si>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</si>
  <si>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</si>
  <si>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</si>
  <si>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</si>
  <si>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</si>
  <si>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</si>
  <si>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</si>
  <si>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</si>
  <si>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</si>
  <si>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</si>
  <si>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</si>
  <si>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</si>
  <si>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</si>
  <si>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</si>
  <si>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</si>
  <si>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</si>
  <si>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</si>
  <si>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</si>
  <si>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</si>
  <si>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</si>
  <si>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</si>
  <si>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</si>
  <si>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</si>
  <si>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</si>
  <si>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</si>
  <si>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</si>
  <si>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</si>
  <si>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</si>
  <si>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</si>
  <si>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</si>
  <si>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</si>
  <si>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</si>
  <si>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</si>
  <si>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</si>
  <si>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</si>
  <si>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</si>
  <si>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</si>
  <si>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</si>
  <si>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</si>
  <si>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</si>
  <si>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</si>
  <si>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</si>
  <si>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</si>
  <si>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</si>
  <si>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</si>
  <si>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</si>
  <si>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</si>
  <si>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</si>
  <si>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</si>
  <si>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</si>
  <si>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</si>
  <si>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</si>
  <si>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</si>
  <si>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</si>
  <si>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</si>
  <si>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</si>
  <si>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</si>
  <si>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</si>
  <si>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</si>
  <si>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</si>
  <si>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</si>
  <si>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</si>
  <si>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</si>
  <si>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</si>
  <si>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</si>
  <si>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</si>
  <si>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</si>
  <si>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</si>
  <si>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</si>
  <si>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</si>
  <si>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</si>
  <si>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</si>
  <si>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</si>
  <si>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</si>
  <si>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</si>
  <si>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</si>
  <si>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</si>
  <si>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</si>
  <si>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</si>
  <si>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</si>
  <si>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</si>
  <si>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</si>
  <si>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</si>
  <si>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</si>
  <si>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</si>
  <si>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</si>
  <si>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</si>
  <si>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</si>
  <si>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</si>
  <si>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</si>
  <si>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</si>
  <si>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</si>
  <si>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</si>
  <si>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</si>
  <si>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</si>
  <si>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</si>
  <si>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</si>
  <si>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</si>
  <si>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</si>
  <si>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</si>
  <si>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</si>
  <si>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</si>
  <si>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</si>
  <si>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</si>
  <si>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</si>
  <si>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</si>
  <si>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</si>
  <si>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</si>
  <si>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</si>
  <si>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</si>
  <si>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</si>
  <si>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</si>
  <si>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</si>
  <si>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</si>
  <si>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</si>
  <si>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</si>
  <si>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</si>
  <si>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</si>
  <si>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</si>
  <si>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</si>
  <si>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</si>
  <si>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</si>
  <si>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</si>
  <si>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</si>
  <si>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</si>
  <si>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</si>
  <si>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</si>
  <si>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</si>
  <si>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</si>
  <si>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</si>
  <si>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</si>
  <si>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</si>
  <si>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</si>
  <si>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</si>
  <si>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</si>
  <si>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</si>
  <si>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</si>
  <si>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</si>
  <si>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</si>
  <si>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</si>
  <si>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</si>
  <si>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</si>
  <si>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</si>
  <si>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</si>
  <si>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</si>
  <si>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</si>
  <si>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</si>
  <si>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</si>
  <si>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</si>
  <si>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</si>
  <si>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</si>
  <si>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</si>
  <si>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</si>
  <si>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</si>
  <si>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</si>
  <si>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</si>
  <si>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</si>
  <si>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</si>
  <si>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</si>
  <si>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</si>
  <si>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</si>
  <si>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</si>
  <si>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</si>
  <si>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</si>
  <si>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</si>
  <si>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</si>
  <si>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</si>
  <si>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</si>
  <si>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</si>
  <si>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</si>
  <si>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</si>
  <si>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</si>
  <si>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</si>
  <si>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</si>
  <si>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</si>
  <si>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</si>
  <si>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</si>
  <si>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</si>
  <si>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</si>
  <si>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</si>
  <si>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</si>
  <si>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</si>
  <si>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</si>
  <si>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</si>
  <si>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</si>
  <si>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</si>
  <si>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</si>
  <si>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</si>
  <si>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</si>
  <si>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</si>
  <si>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</si>
  <si>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</si>
  <si>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</si>
  <si>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</si>
  <si>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</si>
  <si>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</si>
  <si>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</si>
  <si>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</si>
  <si>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</si>
  <si>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</si>
  <si>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</si>
  <si>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</si>
  <si>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</si>
  <si>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</si>
  <si>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</si>
  <si>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</si>
  <si>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</si>
  <si>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</si>
  <si>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</si>
  <si>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</si>
  <si>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</si>
  <si>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</si>
  <si>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</si>
  <si>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</si>
  <si>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</si>
  <si>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</si>
  <si>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</si>
  <si>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</si>
  <si>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</si>
  <si>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</si>
  <si>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</si>
  <si>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</si>
  <si>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</si>
  <si>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</si>
  <si>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</si>
  <si>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</si>
  <si>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</si>
  <si>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</si>
  <si>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</si>
  <si>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</si>
  <si>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</si>
  <si>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</si>
  <si>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</si>
  <si>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</si>
  <si>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</si>
  <si>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</si>
  <si>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</si>
  <si>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</si>
  <si>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</si>
  <si>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</si>
  <si>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</si>
  <si>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</si>
  <si>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</si>
  <si>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</si>
  <si>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</si>
  <si>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</si>
  <si>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</si>
  <si>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</si>
  <si>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</si>
  <si>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</si>
  <si>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</si>
  <si>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</si>
  <si>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</si>
  <si>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</si>
  <si>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</si>
  <si>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</si>
  <si>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</si>
  <si>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</si>
  <si>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</si>
  <si>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</si>
  <si>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</si>
  <si>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</si>
  <si>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</si>
  <si>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</si>
  <si>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</si>
  <si>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</si>
  <si>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</si>
  <si>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</si>
  <si>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</si>
  <si>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</si>
  <si>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</si>
  <si>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</si>
  <si>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</si>
  <si>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</si>
  <si>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</si>
  <si>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</si>
  <si>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</si>
  <si>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</si>
  <si>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</si>
  <si>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</si>
  <si>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</si>
  <si>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</si>
  <si>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</si>
  <si>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</si>
  <si>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</si>
  <si>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</si>
  <si>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</si>
  <si>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</si>
  <si>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</si>
  <si>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</si>
  <si>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</si>
  <si>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</si>
  <si>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</si>
  <si>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</si>
  <si>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</si>
  <si>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</si>
  <si>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</si>
  <si>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</si>
  <si>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</si>
  <si>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</si>
  <si>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</si>
  <si>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</si>
  <si>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</si>
  <si>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</si>
  <si>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</si>
  <si>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</si>
  <si>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</si>
  <si>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</si>
  <si>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</si>
  <si>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</si>
  <si>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</si>
  <si>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</si>
  <si>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</si>
  <si>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</si>
  <si>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</si>
  <si>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</si>
  <si>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</si>
  <si>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</si>
  <si>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</si>
  <si>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</si>
  <si>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</si>
  <si>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</si>
  <si>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</si>
  <si>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</si>
  <si>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</si>
  <si>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</si>
  <si>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</si>
  <si>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</si>
  <si>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</si>
  <si>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</si>
  <si>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</si>
  <si>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</si>
  <si>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</si>
  <si>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</si>
  <si>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</si>
  <si>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</si>
  <si>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</si>
  <si>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</si>
  <si>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</si>
  <si>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</si>
  <si>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</si>
  <si>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</si>
  <si>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</si>
  <si>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</si>
  <si>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</si>
  <si>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</si>
  <si>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</si>
  <si>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</si>
  <si>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</si>
  <si>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</si>
  <si>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</si>
  <si>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</si>
  <si>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</si>
  <si>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</si>
  <si>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</si>
  <si>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</si>
  <si>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</si>
  <si>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</si>
  <si>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</si>
  <si>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</si>
  <si>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</si>
  <si>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</si>
  <si>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</si>
  <si>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</si>
  <si>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</si>
  <si>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</si>
  <si>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</si>
  <si>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</si>
  <si>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</si>
  <si>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</si>
  <si>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</si>
  <si>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</si>
  <si>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</si>
  <si>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</si>
  <si>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</si>
  <si>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</si>
  <si>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</si>
  <si>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</si>
  <si>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</si>
  <si>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</si>
  <si>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</si>
  <si>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</si>
  <si>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</si>
  <si>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</si>
  <si>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</si>
  <si>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</si>
  <si>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</si>
  <si>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</si>
  <si>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</si>
  <si>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</si>
  <si>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</si>
  <si>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</si>
  <si>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</si>
  <si>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</si>
  <si>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</si>
  <si>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</si>
  <si>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</si>
  <si>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</si>
  <si>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</si>
  <si>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</si>
  <si>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</si>
  <si>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</si>
  <si>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</si>
  <si>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</si>
  <si>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</si>
  <si>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</si>
  <si>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</si>
  <si>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</si>
  <si>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</si>
  <si>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</si>
  <si>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</si>
  <si>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</si>
  <si>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</si>
  <si>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</si>
  <si>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</si>
  <si>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</si>
  <si>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</si>
  <si>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</si>
  <si>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</si>
  <si>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</si>
  <si>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</si>
  <si>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</si>
  <si>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</si>
  <si>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</si>
  <si>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</si>
  <si>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</si>
  <si>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</si>
  <si>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</si>
  <si>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</si>
  <si>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</si>
  <si>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</si>
  <si>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</si>
  <si>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</si>
  <si>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</si>
  <si>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</si>
  <si>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</si>
  <si>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</si>
  <si>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</si>
  <si>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</si>
  <si>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</si>
  <si>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</si>
  <si>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</si>
  <si>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</si>
  <si>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</si>
  <si>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</si>
  <si>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</si>
  <si>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</si>
  <si>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</si>
  <si>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</si>
  <si>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</si>
  <si>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</si>
  <si>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</si>
  <si>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</si>
  <si>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</si>
  <si>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</si>
  <si>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</si>
  <si>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</si>
  <si>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</si>
  <si>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</si>
  <si>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</si>
  <si>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</si>
  <si>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</si>
  <si>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</si>
  <si>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</si>
  <si>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</si>
  <si>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</si>
  <si>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</si>
  <si>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</si>
  <si>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</si>
  <si>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</si>
  <si>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</si>
  <si>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</si>
  <si>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</si>
  <si>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</si>
  <si>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</si>
  <si>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</si>
  <si>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</si>
  <si>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</si>
  <si>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</si>
  <si>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</si>
  <si>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</si>
  <si>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</si>
  <si>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</si>
  <si>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</si>
  <si>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</si>
  <si>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</si>
  <si>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</si>
  <si>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</si>
  <si>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</si>
  <si>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</si>
  <si>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</si>
  <si>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</si>
  <si>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</si>
  <si>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</si>
  <si>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</si>
  <si>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</si>
  <si>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</si>
  <si>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</si>
  <si>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</si>
  <si>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</si>
  <si>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</si>
  <si>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</si>
  <si>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</si>
  <si>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</si>
  <si>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</si>
  <si>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</si>
  <si>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</si>
  <si>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</si>
  <si>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</si>
  <si>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</si>
  <si>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</si>
  <si>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</si>
  <si>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</si>
  <si>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</si>
  <si>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</si>
  <si>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</si>
  <si>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</si>
  <si>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</si>
  <si>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</si>
  <si>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</si>
  <si>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</si>
  <si>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</si>
  <si>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</si>
  <si>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</si>
  <si>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</si>
  <si>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</si>
  <si>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</si>
  <si>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</si>
  <si>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</si>
  <si>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</si>
  <si>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</si>
  <si>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</si>
  <si>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</si>
  <si>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</si>
  <si>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</si>
  <si>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</si>
  <si>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</si>
  <si>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</si>
  <si>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</si>
  <si>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</si>
  <si>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</si>
  <si>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</si>
  <si>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</si>
  <si>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</si>
  <si>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</si>
  <si>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</si>
  <si>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</si>
  <si>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</si>
  <si>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</si>
  <si>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</si>
  <si>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</si>
  <si>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</si>
  <si>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</si>
  <si>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</si>
  <si>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</si>
  <si>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</si>
  <si>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</si>
  <si>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</si>
  <si>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</si>
  <si>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</si>
  <si>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</si>
  <si>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</si>
  <si>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</si>
  <si>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</si>
  <si>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</si>
  <si>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</si>
  <si>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</si>
  <si>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</si>
  <si>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</si>
  <si>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</si>
  <si>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</si>
  <si>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</si>
  <si>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</si>
  <si>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</si>
  <si>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</si>
  <si>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</si>
  <si>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</si>
  <si>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</si>
  <si>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</si>
  <si>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</si>
  <si>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</si>
  <si>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</si>
  <si>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</si>
  <si>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</si>
  <si>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</si>
  <si>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</si>
  <si>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</si>
  <si>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</si>
  <si>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</si>
  <si>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</si>
  <si>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</si>
  <si>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</si>
  <si>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</si>
  <si>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</si>
  <si>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</si>
  <si>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</si>
  <si>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</si>
  <si>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</si>
  <si>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</si>
  <si>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</si>
  <si>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</si>
  <si>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</si>
  <si>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</si>
  <si>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</si>
  <si>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</si>
  <si>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</si>
  <si>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</si>
  <si>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</si>
  <si>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</si>
  <si>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</si>
  <si>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</si>
  <si>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</si>
  <si>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</si>
  <si>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</si>
  <si>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</si>
  <si>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</si>
  <si>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</si>
  <si>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</si>
  <si>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</si>
  <si>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</si>
  <si>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</si>
  <si>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</si>
  <si>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</si>
  <si>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</si>
  <si>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</si>
  <si>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</si>
  <si>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</si>
  <si>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</si>
  <si>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</si>
  <si>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</si>
  <si>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</si>
  <si>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</si>
  <si>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</si>
  <si>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</si>
  <si>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</si>
  <si>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</si>
  <si>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</si>
  <si>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</si>
  <si>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</si>
  <si>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</si>
  <si>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</si>
  <si>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</si>
  <si>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</si>
  <si>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</si>
  <si>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</si>
  <si>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</si>
  <si>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</si>
  <si>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</si>
  <si>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</si>
  <si>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</si>
  <si>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</si>
  <si>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</si>
  <si>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</si>
  <si>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</si>
  <si>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</si>
  <si>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</si>
  <si>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</si>
  <si>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</si>
  <si>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</si>
  <si>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</si>
  <si>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</si>
  <si>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</si>
  <si>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</si>
  <si>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</si>
  <si>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</si>
  <si>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</si>
  <si>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</si>
  <si>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</si>
  <si>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</si>
  <si>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</si>
  <si>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</si>
  <si>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</si>
  <si>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</si>
  <si>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</si>
  <si>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</si>
  <si>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</si>
  <si>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</si>
  <si>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</si>
  <si>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</si>
  <si>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</si>
  <si>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</si>
  <si>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</si>
  <si>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</si>
  <si>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</si>
  <si>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</si>
  <si>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</si>
  <si>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</si>
  <si>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</si>
  <si>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</si>
  <si>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</si>
  <si>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</si>
  <si>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</si>
  <si>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</si>
  <si>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</si>
  <si>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</si>
  <si>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</si>
  <si>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</si>
  <si>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</si>
  <si>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</si>
  <si>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</si>
  <si>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</si>
  <si>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</si>
  <si>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</si>
  <si>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</si>
  <si>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</si>
  <si>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</si>
  <si>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</si>
  <si>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</si>
  <si>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</si>
  <si>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</si>
  <si>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</si>
  <si>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</si>
  <si>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</si>
  <si>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</si>
  <si>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</si>
  <si>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</si>
  <si>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</si>
  <si>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</si>
  <si>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</si>
  <si>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</si>
  <si>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</si>
  <si>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</si>
  <si>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</si>
  <si>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</si>
  <si>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</si>
  <si>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</si>
  <si>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</si>
  <si>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</si>
  <si>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</si>
  <si>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</si>
  <si>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</si>
  <si>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</si>
  <si>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</si>
  <si>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</si>
  <si>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</si>
  <si>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</si>
  <si>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</si>
  <si>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</si>
  <si>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</si>
  <si>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</si>
  <si>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</si>
  <si>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</si>
  <si>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</si>
  <si>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</si>
  <si>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</si>
  <si>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</si>
  <si>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</si>
  <si>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</si>
  <si>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</si>
  <si>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</si>
  <si>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</si>
  <si>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</si>
  <si>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</si>
  <si>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</si>
  <si>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</si>
  <si>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</si>
  <si>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</si>
  <si>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</si>
  <si>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</si>
  <si>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</si>
  <si>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</si>
  <si>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</si>
  <si>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</si>
  <si>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</si>
  <si>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</si>
  <si>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</si>
  <si>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</si>
  <si>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</si>
  <si>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</si>
  <si>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</si>
  <si>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</si>
  <si>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</si>
  <si>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</si>
  <si>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</si>
  <si>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</si>
  <si>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</si>
  <si>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</si>
  <si>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</si>
  <si>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</si>
  <si>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</si>
  <si>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</si>
  <si>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</si>
  <si>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</si>
  <si>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</si>
  <si>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</si>
  <si>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</si>
  <si>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</si>
  <si>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</si>
  <si>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</si>
  <si>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</si>
  <si>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</si>
  <si>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</si>
  <si>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</si>
  <si>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</si>
  <si>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</si>
  <si>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</si>
  <si>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</si>
  <si>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</si>
  <si>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</si>
  <si>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</si>
  <si>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</si>
  <si>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</si>
  <si>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</si>
  <si>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</si>
  <si>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</si>
  <si>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</si>
  <si>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</si>
  <si>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</si>
  <si>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</si>
  <si>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</si>
  <si>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</si>
  <si>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</si>
  <si>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</si>
  <si>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</si>
  <si>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</si>
  <si>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</si>
  <si>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</si>
  <si>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</si>
  <si>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</si>
  <si>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</si>
  <si>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</si>
  <si>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</si>
  <si>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</si>
  <si>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</si>
  <si>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</si>
  <si>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</si>
  <si>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</si>
  <si>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</si>
  <si>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</si>
  <si>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</si>
  <si>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</si>
  <si>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</si>
  <si>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</si>
  <si>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</si>
  <si>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</si>
  <si>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</si>
  <si>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</si>
  <si>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</si>
  <si>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</si>
  <si>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</si>
  <si>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</si>
  <si>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</si>
  <si>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</si>
  <si>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</si>
  <si>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</si>
  <si>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</si>
  <si>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</si>
  <si>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</si>
  <si>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</si>
  <si>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</si>
  <si>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</si>
  <si>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</si>
  <si>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</si>
  <si>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</si>
  <si>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</si>
  <si>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</si>
  <si>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</si>
  <si>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</si>
  <si>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</si>
  <si>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</si>
  <si>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</si>
  <si>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</si>
  <si>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</si>
  <si>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</si>
  <si>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</si>
  <si>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</si>
  <si>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</si>
  <si>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</si>
  <si>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</si>
  <si>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</si>
  <si>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</si>
  <si>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</si>
  <si>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</si>
  <si>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</si>
  <si>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</si>
  <si>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</si>
  <si>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</si>
  <si>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</si>
  <si>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</si>
  <si>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</si>
  <si>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</si>
  <si>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</si>
  <si>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</si>
  <si>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</si>
  <si>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</si>
  <si>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</si>
  <si>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</si>
  <si>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</si>
  <si>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</si>
  <si>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</si>
  <si>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</si>
  <si>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</si>
  <si>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</si>
  <si>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</si>
  <si>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</si>
  <si>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</si>
  <si>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</si>
  <si>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</si>
  <si>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</si>
  <si>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</si>
  <si>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</si>
  <si>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</si>
  <si>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</si>
  <si>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</si>
  <si>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</si>
  <si>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</si>
  <si>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</si>
  <si>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</si>
  <si>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</si>
  <si>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</si>
  <si>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</si>
  <si>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</si>
  <si>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</si>
  <si>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</si>
  <si>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</si>
  <si>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</si>
  <si>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</si>
  <si>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</si>
  <si>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</si>
  <si>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</si>
  <si>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</si>
  <si>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</si>
  <si>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</si>
  <si>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</si>
  <si>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</si>
  <si>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</si>
  <si>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</si>
  <si>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</si>
  <si>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</si>
  <si>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</si>
  <si>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</si>
  <si>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</si>
  <si>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</si>
  <si>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</si>
  <si>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</si>
  <si>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</si>
  <si>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</si>
  <si>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</si>
  <si>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</si>
  <si>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</si>
  <si>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</si>
  <si>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</si>
  <si>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</si>
  <si>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</si>
  <si>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</si>
  <si>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</si>
  <si>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</si>
  <si>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</si>
  <si>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</si>
  <si>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</si>
  <si>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</si>
  <si>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</si>
  <si>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</si>
  <si>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</si>
  <si>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</si>
  <si>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</si>
  <si>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</si>
  <si>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</si>
  <si>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</si>
  <si>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</si>
  <si>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</si>
  <si>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</si>
  <si>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</si>
  <si>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</si>
  <si>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</si>
  <si>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</si>
  <si>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</si>
  <si>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</si>
  <si>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</si>
  <si>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</si>
  <si>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</si>
  <si>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</si>
  <si>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</si>
  <si>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</si>
  <si>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</si>
  <si>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</si>
  <si>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</si>
  <si>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</si>
  <si>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</si>
  <si>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</si>
  <si>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</si>
  <si>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</si>
  <si>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</si>
  <si>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</si>
  <si>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</si>
  <si>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</si>
  <si>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</si>
  <si>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</si>
  <si>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</si>
  <si>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</si>
  <si>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</si>
  <si>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</si>
  <si>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</si>
  <si>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</si>
  <si>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</si>
  <si>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</si>
  <si>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</si>
  <si>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</si>
  <si>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</si>
  <si>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</si>
  <si>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</si>
  <si>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</si>
  <si>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</si>
  <si>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</si>
  <si>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</si>
  <si>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</si>
  <si>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</si>
  <si>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</si>
  <si>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</si>
  <si>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</si>
  <si>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</si>
  <si>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</si>
  <si>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</si>
  <si>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</si>
  <si>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</si>
  <si>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</si>
  <si>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</si>
  <si>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</si>
  <si>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</si>
  <si>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</si>
  <si>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</si>
  <si>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</si>
  <si>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</si>
  <si>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</si>
  <si>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</si>
  <si>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</si>
  <si>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</si>
  <si>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</si>
  <si>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</si>
  <si>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</si>
  <si>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</si>
  <si>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</si>
  <si>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</si>
  <si>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</si>
  <si>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</si>
  <si>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</si>
  <si>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</si>
  <si>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</si>
  <si>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</si>
  <si>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</si>
  <si>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</si>
  <si>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</si>
  <si>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</si>
  <si>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</si>
  <si>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</si>
  <si>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</si>
  <si>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</si>
  <si>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</si>
  <si>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</si>
  <si>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</si>
  <si>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</si>
  <si>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</si>
  <si>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</si>
  <si>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</si>
  <si>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</si>
  <si>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</si>
  <si>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</si>
  <si>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</si>
  <si>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</si>
  <si>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</si>
  <si>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</si>
  <si>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</si>
  <si>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</si>
  <si>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</si>
  <si>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</si>
  <si>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</si>
  <si>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</si>
  <si>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</si>
  <si>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</si>
  <si>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</si>
  <si>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</si>
  <si>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</si>
  <si>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</si>
  <si>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</si>
  <si>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</si>
  <si>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</si>
  <si>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</si>
  <si>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</si>
  <si>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</si>
  <si>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</si>
  <si>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</si>
  <si>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</si>
  <si>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</si>
  <si>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</si>
  <si>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</si>
  <si>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</si>
  <si>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</si>
  <si>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</si>
  <si>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</si>
  <si>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</si>
  <si>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</si>
  <si>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</si>
  <si>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</si>
  <si>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</si>
  <si>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</si>
  <si>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</si>
  <si>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</si>
  <si>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</si>
  <si>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</si>
  <si>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</si>
  <si>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</si>
  <si>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</si>
  <si>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</si>
  <si>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</si>
  <si>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</si>
  <si>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</si>
  <si>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</si>
  <si>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</si>
  <si>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</si>
  <si>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</si>
  <si>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</si>
  <si>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</si>
  <si>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</si>
  <si>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</si>
  <si>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</si>
  <si>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</si>
  <si>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</si>
  <si>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</si>
  <si>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</si>
  <si>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</si>
  <si>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</si>
  <si>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</si>
  <si>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</si>
  <si>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</si>
  <si>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</si>
  <si>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</si>
  <si>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</si>
  <si>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</si>
  <si>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</si>
  <si>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</si>
  <si>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</si>
  <si>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</si>
  <si>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</si>
  <si>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</si>
  <si>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</si>
  <si>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</si>
  <si>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</si>
  <si>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</si>
  <si>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</si>
  <si>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</si>
  <si>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</si>
  <si>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</si>
  <si>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</si>
  <si>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</si>
  <si>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</si>
  <si>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</si>
  <si>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</si>
  <si>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</si>
  <si>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</si>
  <si>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</si>
  <si>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</si>
  <si>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</si>
  <si>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</si>
  <si>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</si>
  <si>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</si>
  <si>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</si>
  <si>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</si>
  <si>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</si>
  <si>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</si>
  <si>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</si>
  <si>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</si>
  <si>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</si>
  <si>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</si>
  <si>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</si>
  <si>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</si>
  <si>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</si>
  <si>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</si>
  <si>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</si>
  <si>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</si>
  <si>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</si>
  <si>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</si>
  <si>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</si>
  <si>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</si>
  <si>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</si>
  <si>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</si>
  <si>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</si>
  <si>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</si>
  <si>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</si>
  <si>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</si>
  <si>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</si>
  <si>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</si>
  <si>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</si>
  <si>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</si>
  <si>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</si>
  <si>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</si>
  <si>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</si>
  <si>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</si>
  <si>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</si>
  <si>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</si>
  <si>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</si>
  <si>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</si>
  <si>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</si>
  <si>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</si>
  <si>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</si>
  <si>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</si>
  <si>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</si>
  <si>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</si>
  <si>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</si>
  <si>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</si>
  <si>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</si>
  <si>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</si>
  <si>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</si>
  <si>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</si>
  <si>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</si>
  <si>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</si>
  <si>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</si>
  <si>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</si>
  <si>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</si>
  <si>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</si>
  <si>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</si>
  <si>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</si>
  <si>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</si>
  <si>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</si>
  <si>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</si>
  <si>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</si>
  <si>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</si>
  <si>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</si>
  <si>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</si>
  <si>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</si>
  <si>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</si>
  <si>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</si>
  <si>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</si>
  <si>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</si>
  <si>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</si>
  <si>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</si>
  <si>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</si>
  <si>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</si>
  <si>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</si>
  <si>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</si>
  <si>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</si>
  <si>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</si>
  <si>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</si>
  <si>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</si>
  <si>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</si>
  <si>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</si>
  <si>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</si>
  <si>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</si>
  <si>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</si>
  <si>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</si>
  <si>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</si>
  <si>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</si>
  <si>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</si>
  <si>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</si>
  <si>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</si>
  <si>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</si>
  <si>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</si>
  <si>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</si>
  <si>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</si>
  <si>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</si>
  <si>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</si>
  <si>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</si>
  <si>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</si>
  <si>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</si>
  <si>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</si>
  <si>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</si>
  <si>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</si>
  <si>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</si>
  <si>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</si>
  <si>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</si>
  <si>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</si>
  <si>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</si>
  <si>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</si>
  <si>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</si>
  <si>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</si>
  <si>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</si>
  <si>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</si>
  <si>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</si>
  <si>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</si>
  <si>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</si>
  <si>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</si>
  <si>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</si>
  <si>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</si>
  <si>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</si>
  <si>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</si>
  <si>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</si>
  <si>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</si>
  <si>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</si>
  <si>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</si>
  <si>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</si>
  <si>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</si>
  <si>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</si>
  <si>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</si>
  <si>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</si>
  <si>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</si>
  <si>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</si>
  <si>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</si>
  <si>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</si>
  <si>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</si>
  <si>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</si>
  <si>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</si>
  <si>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</si>
  <si>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</si>
  <si>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</si>
  <si>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</si>
  <si>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</si>
  <si>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</si>
  <si>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</si>
  <si>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</si>
  <si>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</si>
  <si>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</si>
  <si>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</si>
  <si>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</si>
  <si>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</si>
  <si>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</si>
  <si>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</si>
  <si>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</si>
  <si>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</si>
  <si>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</si>
  <si>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</si>
  <si>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</si>
  <si>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</si>
  <si>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</si>
  <si>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</si>
  <si>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</si>
  <si>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</si>
  <si>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</si>
  <si>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</si>
  <si>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</si>
  <si>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</si>
  <si>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</si>
  <si>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</si>
  <si>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</si>
  <si>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</si>
  <si>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</si>
  <si>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</si>
  <si>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</si>
  <si>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</si>
  <si>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</si>
  <si>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</si>
  <si>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</si>
  <si>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</si>
  <si>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</si>
  <si>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</si>
  <si>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</si>
  <si>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</si>
  <si>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</si>
  <si>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</si>
  <si>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</si>
  <si>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</si>
  <si>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</si>
  <si>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</si>
  <si>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</si>
  <si>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</si>
  <si>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</si>
  <si>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</si>
  <si>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</si>
  <si>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</si>
  <si>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</si>
  <si>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</si>
  <si>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</si>
  <si>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</si>
  <si>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</si>
  <si>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</si>
  <si>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</si>
  <si>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</si>
  <si>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</si>
  <si>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</si>
  <si>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</si>
  <si>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</si>
  <si>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</si>
  <si>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</si>
  <si>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</si>
  <si>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</si>
  <si>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</si>
  <si>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</si>
  <si>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</si>
  <si>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</si>
  <si>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</si>
  <si>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</si>
  <si>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</si>
  <si>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</si>
  <si>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</si>
  <si>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</si>
  <si>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</si>
  <si>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</si>
  <si>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</si>
  <si>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</si>
  <si>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</si>
  <si>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</si>
  <si>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</si>
  <si>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</si>
  <si>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</si>
  <si>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</si>
  <si>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</si>
  <si>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</si>
  <si>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</si>
  <si>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</si>
  <si>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</si>
  <si>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</si>
  <si>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</si>
  <si>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</si>
  <si>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</si>
  <si>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</si>
  <si>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</si>
  <si>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</si>
  <si>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</si>
  <si>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</si>
  <si>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</si>
  <si>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</si>
  <si>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</si>
  <si>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</si>
  <si>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</si>
  <si>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</si>
  <si>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</si>
  <si>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</si>
  <si>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</si>
  <si>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</si>
  <si>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</si>
  <si>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</si>
  <si>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</si>
  <si>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</si>
  <si>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</si>
  <si>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</si>
  <si>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</si>
  <si>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</si>
  <si>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</si>
  <si>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</si>
  <si>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</si>
  <si>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</si>
  <si>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</si>
  <si>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</si>
  <si>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</si>
  <si>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</si>
  <si>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</si>
  <si>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</si>
  <si>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</si>
  <si>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</si>
  <si>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</si>
  <si>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</si>
  <si>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</si>
  <si>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</si>
  <si>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</si>
  <si>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</si>
  <si>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</si>
  <si>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</si>
  <si>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</si>
  <si>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</si>
  <si>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</si>
  <si>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</si>
  <si>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</si>
  <si>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</si>
  <si>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</si>
  <si>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</si>
  <si>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</si>
  <si>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</si>
  <si>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</si>
  <si>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</si>
  <si>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</si>
  <si>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</si>
  <si>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</si>
  <si>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</si>
  <si>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</si>
  <si>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</si>
  <si>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</si>
  <si>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</si>
  <si>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</si>
  <si>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</si>
  <si>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</si>
  <si>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</si>
  <si>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</si>
  <si>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</si>
  <si>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</si>
  <si>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</si>
  <si>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</si>
  <si>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</si>
  <si>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</si>
  <si>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</si>
  <si>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</si>
  <si>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</si>
  <si>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</si>
  <si>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</si>
  <si>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</si>
  <si>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</si>
  <si>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</si>
  <si>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</si>
  <si>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</si>
  <si>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</si>
  <si>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</si>
  <si>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</si>
  <si>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</si>
  <si>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</si>
  <si>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</si>
  <si>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</si>
  <si>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</si>
  <si>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</si>
  <si>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</si>
  <si>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</si>
  <si>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</si>
  <si>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</si>
  <si>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</si>
  <si>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</si>
  <si>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</si>
  <si>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</si>
  <si>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</si>
  <si>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</si>
  <si>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</si>
  <si>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</si>
  <si>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</si>
  <si>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</si>
  <si>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</si>
  <si>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</si>
  <si>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</si>
  <si>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</si>
  <si>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</si>
  <si>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</si>
  <si>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</si>
  <si>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</si>
  <si>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</si>
  <si>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</si>
  <si>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</si>
  <si>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</si>
  <si>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</si>
  <si>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</si>
  <si>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</si>
  <si>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</si>
  <si>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</si>
  <si>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</si>
  <si>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</si>
  <si>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</si>
  <si>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</si>
  <si>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</si>
  <si>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</si>
  <si>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</si>
  <si>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</si>
  <si>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</si>
  <si>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</si>
  <si>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</si>
  <si>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</si>
  <si>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</si>
  <si>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</si>
  <si>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</si>
  <si>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</si>
  <si>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</si>
  <si>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</si>
  <si>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</si>
  <si>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</si>
  <si>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</si>
  <si>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</si>
  <si>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</si>
  <si>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</si>
  <si>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</si>
  <si>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</si>
  <si>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</si>
  <si>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</si>
  <si>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</si>
  <si>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</si>
  <si>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</si>
  <si>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</si>
  <si>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</si>
  <si>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</si>
  <si>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</si>
  <si>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</si>
  <si>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</si>
  <si>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</si>
  <si>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</si>
  <si>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</si>
  <si>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</si>
  <si>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</si>
  <si>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</si>
  <si>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</si>
  <si>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</si>
  <si>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</si>
  <si>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</si>
  <si>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</si>
  <si>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</si>
  <si>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</si>
  <si>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</si>
  <si>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</si>
  <si>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</si>
  <si>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</si>
  <si>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</si>
  <si>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</si>
  <si>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</si>
  <si>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</si>
  <si>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</si>
  <si>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</si>
  <si>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</si>
  <si>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</si>
  <si>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</si>
  <si>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</si>
  <si>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</si>
  <si>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</si>
  <si>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</si>
  <si>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</si>
  <si>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</si>
  <si>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</si>
  <si>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</si>
  <si>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</si>
  <si>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</si>
  <si>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</si>
  <si>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</si>
  <si>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</si>
  <si>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</si>
  <si>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</si>
  <si>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</si>
  <si>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</si>
  <si>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</si>
  <si>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</si>
  <si>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</si>
  <si>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</si>
  <si>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</si>
  <si>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</si>
  <si>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</si>
  <si>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</si>
  <si>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</si>
  <si>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</si>
  <si>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</si>
  <si>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</si>
  <si>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</si>
  <si>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</si>
  <si>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</si>
  <si>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</si>
  <si>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</si>
  <si>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</si>
  <si>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</si>
  <si>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</si>
  <si>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</si>
  <si>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</si>
  <si>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</si>
  <si>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</si>
  <si>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</si>
  <si>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</si>
  <si>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</si>
  <si>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</si>
  <si>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</si>
  <si>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</si>
  <si>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</si>
  <si>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</si>
  <si>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</si>
  <si>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</si>
  <si>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</si>
  <si>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</si>
  <si>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</si>
  <si>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</si>
  <si>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</si>
  <si>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</si>
  <si>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</si>
  <si>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</si>
  <si>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</si>
  <si>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</si>
  <si>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</si>
  <si>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</si>
  <si>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</si>
  <si>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</si>
  <si>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</si>
  <si>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</si>
  <si>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</si>
  <si>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</si>
  <si>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</si>
  <si>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</si>
  <si>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</si>
  <si>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</si>
  <si>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</si>
  <si>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</si>
  <si>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</si>
  <si>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</si>
  <si>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</si>
  <si>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</si>
  <si>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</si>
  <si>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</si>
  <si>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</si>
  <si>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</si>
  <si>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</si>
  <si>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</si>
  <si>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</si>
  <si>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</si>
  <si>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</si>
  <si>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</si>
  <si>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</si>
  <si>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</si>
  <si>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</si>
  <si>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</si>
  <si>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</si>
  <si>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</si>
  <si>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</si>
  <si>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</si>
  <si>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</si>
  <si>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</si>
  <si>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</si>
  <si>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</si>
  <si>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</si>
  <si>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</si>
  <si>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</si>
  <si>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</si>
  <si>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</si>
  <si>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</si>
  <si>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</si>
  <si>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</si>
  <si>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</si>
  <si>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</si>
  <si>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</si>
  <si>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</si>
  <si>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</si>
  <si>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</si>
  <si>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</si>
  <si>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</si>
  <si>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</si>
  <si>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</si>
  <si>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</si>
  <si>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</si>
  <si>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</si>
  <si>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</si>
  <si>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</si>
  <si>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</si>
  <si>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</si>
  <si>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</si>
  <si>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</si>
  <si>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</si>
  <si>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</si>
  <si>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</si>
  <si>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</si>
  <si>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</si>
  <si>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</si>
  <si>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</si>
  <si>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</si>
  <si>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</si>
  <si>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</si>
  <si>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</si>
  <si>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</si>
  <si>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</si>
  <si>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</si>
  <si>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</si>
  <si>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</si>
  <si>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</si>
  <si>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</si>
  <si>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</si>
  <si>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</si>
  <si>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</si>
  <si>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</si>
  <si>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</si>
  <si>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</si>
  <si>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</si>
  <si>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</si>
  <si>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</si>
  <si>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</si>
  <si>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</si>
  <si>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</si>
  <si>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</si>
  <si>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</si>
  <si>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</si>
  <si>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</si>
  <si>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</si>
  <si>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</si>
  <si>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</si>
  <si>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</si>
  <si>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</si>
  <si>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</si>
  <si>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</si>
  <si>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</si>
  <si>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</si>
  <si>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</si>
  <si>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</si>
  <si>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</si>
  <si>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</si>
  <si>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</si>
  <si>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</si>
  <si>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</si>
  <si>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</si>
  <si>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</si>
  <si>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</si>
  <si>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</si>
  <si>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</si>
  <si>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</si>
  <si>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</si>
  <si>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</si>
  <si>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</si>
  <si>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</si>
  <si>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</si>
  <si>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</si>
  <si>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</si>
  <si>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</si>
  <si>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</si>
  <si>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</si>
  <si>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</si>
  <si>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</si>
  <si>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</si>
  <si>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</si>
  <si>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</si>
  <si>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</si>
  <si>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</si>
  <si>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</si>
  <si>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</si>
  <si>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</si>
  <si>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</si>
  <si>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</si>
  <si>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</si>
  <si>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</si>
  <si>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</si>
  <si>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</si>
  <si>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</si>
  <si>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</si>
  <si>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</si>
  <si>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</si>
  <si>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</si>
  <si>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</si>
  <si>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</si>
  <si>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</si>
  <si>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</si>
  <si>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</si>
  <si>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</si>
  <si>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</si>
  <si>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</si>
  <si>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</si>
  <si>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</si>
  <si>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</si>
  <si>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</si>
  <si>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</si>
  <si>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</si>
  <si>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</si>
  <si>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</si>
  <si>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</si>
  <si>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</si>
  <si>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</si>
  <si>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</si>
  <si>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</si>
  <si>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</si>
  <si>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</si>
  <si>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</si>
  <si>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</si>
  <si>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</si>
  <si>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</si>
  <si>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</si>
  <si>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</si>
  <si>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</si>
  <si>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</si>
  <si>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</si>
  <si>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</si>
  <si>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</si>
  <si>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</si>
  <si>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</si>
  <si>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</si>
  <si>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</si>
  <si>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</si>
  <si>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</si>
  <si>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</si>
  <si>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</si>
  <si>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</si>
  <si>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</si>
  <si>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</si>
  <si>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</si>
  <si>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</si>
  <si>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</si>
  <si>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</si>
  <si>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</si>
  <si>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</si>
  <si>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</si>
  <si>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</si>
  <si>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</si>
  <si>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</si>
  <si>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</si>
  <si>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</si>
  <si>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</si>
  <si>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</si>
  <si>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</si>
  <si>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</si>
  <si>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</si>
  <si>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</si>
  <si>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</si>
  <si>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</si>
  <si>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</si>
  <si>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</si>
  <si>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</si>
  <si>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</si>
  <si>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</si>
  <si>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</si>
  <si>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</si>
  <si>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</si>
  <si>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</si>
  <si>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</si>
  <si>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</si>
  <si>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</si>
  <si>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</si>
  <si>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</si>
  <si>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</si>
  <si>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</si>
  <si>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</si>
  <si>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</si>
  <si>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</si>
  <si>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</si>
  <si>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</si>
  <si>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</si>
  <si>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</si>
  <si>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</si>
  <si>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</si>
  <si>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</si>
  <si>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</si>
  <si>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</si>
  <si>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</si>
  <si>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</si>
  <si>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</si>
  <si>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</si>
  <si>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</si>
  <si>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</si>
  <si>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</si>
  <si>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</si>
  <si>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</si>
  <si>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</si>
  <si>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</si>
  <si>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</si>
  <si>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</si>
  <si>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</si>
  <si>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</si>
  <si>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</si>
  <si>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</si>
  <si>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</si>
  <si>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</si>
  <si>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</si>
  <si>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</si>
  <si>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</si>
  <si>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</si>
  <si>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</si>
  <si>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</si>
  <si>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</si>
  <si>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</si>
  <si>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</si>
  <si>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</si>
  <si>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</si>
  <si>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</si>
  <si>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</si>
  <si>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</si>
  <si>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</si>
  <si>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</si>
  <si>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</si>
  <si>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</si>
  <si>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</si>
  <si>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</si>
  <si>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</si>
  <si>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</si>
  <si>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</si>
  <si>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</si>
  <si>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</si>
  <si>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</si>
  <si>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</si>
  <si>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</si>
  <si>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</si>
  <si>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</si>
  <si>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</si>
  <si>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</si>
  <si>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</si>
  <si>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</si>
  <si>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</si>
  <si>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</si>
  <si>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</si>
  <si>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</si>
  <si>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</si>
  <si>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</si>
  <si>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</si>
  <si>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</si>
  <si>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</si>
  <si>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</si>
  <si>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</si>
  <si>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</si>
  <si>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</si>
  <si>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</si>
  <si>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</si>
  <si>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</si>
  <si>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</si>
  <si>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</si>
  <si>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</si>
  <si>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</si>
  <si>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</si>
  <si>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</si>
  <si>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</si>
  <si>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</si>
  <si>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</si>
  <si>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</si>
  <si>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</si>
  <si>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</si>
  <si>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</si>
  <si>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</si>
  <si>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</si>
  <si>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</si>
  <si>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</si>
  <si>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</si>
  <si>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</si>
  <si>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</si>
  <si>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</si>
  <si>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</si>
  <si>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</si>
  <si>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</si>
  <si>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</si>
  <si>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</si>
  <si>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</si>
  <si>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</si>
  <si>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</si>
  <si>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</si>
  <si>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</si>
  <si>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</si>
  <si>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</si>
  <si>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</si>
  <si>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</si>
  <si>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</si>
  <si>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</si>
  <si>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</si>
  <si>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</si>
  <si>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</si>
  <si>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</si>
  <si>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</si>
  <si>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</si>
  <si>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</si>
  <si>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</si>
  <si>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</si>
  <si>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</si>
  <si>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</si>
  <si>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</si>
  <si>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</si>
  <si>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</si>
  <si>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</si>
  <si>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</si>
  <si>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</si>
  <si>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</si>
  <si>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</si>
  <si>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</si>
  <si>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</si>
  <si>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</si>
  <si>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</si>
  <si>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</si>
  <si>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</si>
  <si>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</si>
  <si>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</si>
  <si>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</si>
  <si>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</si>
  <si>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</si>
  <si>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</si>
  <si>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</si>
  <si>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</si>
  <si>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</si>
  <si>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</si>
  <si>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</si>
  <si>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</si>
  <si>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</si>
  <si>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</si>
  <si>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</si>
  <si>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</si>
  <si>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</si>
  <si>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</si>
  <si>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</si>
  <si>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</si>
  <si>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</si>
  <si>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</si>
  <si>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</si>
  <si>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</si>
  <si>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</si>
  <si>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</si>
  <si>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</si>
  <si>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</si>
  <si>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</si>
  <si>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</si>
  <si>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</si>
  <si>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</si>
  <si>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</si>
  <si>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</si>
  <si>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</si>
  <si>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</si>
  <si>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</si>
  <si>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</si>
  <si>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</si>
  <si>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</si>
  <si>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</si>
  <si>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</si>
  <si>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</si>
  <si>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</si>
  <si>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</si>
  <si>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</si>
  <si>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</si>
  <si>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</si>
  <si>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</si>
  <si>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</si>
  <si>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</si>
  <si>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</si>
  <si>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</si>
  <si>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</si>
  <si>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</si>
  <si>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</si>
  <si>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</si>
  <si>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</si>
  <si>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</si>
  <si>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</si>
  <si>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</si>
  <si>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</si>
  <si>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</si>
  <si>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</si>
  <si>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</si>
  <si>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</si>
  <si>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</si>
  <si>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</si>
  <si>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</si>
  <si>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</si>
  <si>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</si>
  <si>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</si>
  <si>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</si>
  <si>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</si>
  <si>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</si>
  <si>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</si>
  <si>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</si>
  <si>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</si>
  <si>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</si>
  <si>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</si>
  <si>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</si>
  <si>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</si>
  <si>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</si>
  <si>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</si>
  <si>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</si>
  <si>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</si>
  <si>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</si>
  <si>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</si>
  <si>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</si>
  <si>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</si>
  <si>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</si>
  <si>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</si>
  <si>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</si>
  <si>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</si>
  <si>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</si>
  <si>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</si>
  <si>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</si>
  <si>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</si>
  <si>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</si>
  <si>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</si>
  <si>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</si>
  <si>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</si>
  <si>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</si>
  <si>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</si>
  <si>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</si>
  <si>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</si>
  <si>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</si>
  <si>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</si>
  <si>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</si>
  <si>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</si>
  <si>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</si>
  <si>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</si>
  <si>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</si>
  <si>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</si>
  <si>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</si>
  <si>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</si>
  <si>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</si>
  <si>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</si>
  <si>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</si>
  <si>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</si>
  <si>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</si>
  <si>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</si>
  <si>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</si>
  <si>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</si>
  <si>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</si>
  <si>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</si>
  <si>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</si>
  <si>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</si>
  <si>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</si>
  <si>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</si>
  <si>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</si>
  <si>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</si>
  <si>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</si>
  <si>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</si>
  <si>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</si>
  <si>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</si>
  <si>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</si>
  <si>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</si>
  <si>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</si>
  <si>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</si>
  <si>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</si>
  <si>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</si>
  <si>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</si>
  <si>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</si>
  <si>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</si>
  <si>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</si>
  <si>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</si>
  <si>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</si>
  <si>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</si>
  <si>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</si>
  <si>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</si>
  <si>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</si>
  <si>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</si>
  <si>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</si>
  <si>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</si>
  <si>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</si>
  <si>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</si>
  <si>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</si>
  <si>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</si>
  <si>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</si>
  <si>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</si>
  <si>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</si>
  <si>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</si>
  <si>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</si>
  <si>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</si>
  <si>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</si>
  <si>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</si>
  <si>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</si>
  <si>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</si>
  <si>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</si>
  <si>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</si>
  <si>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</si>
  <si>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</si>
  <si>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</si>
  <si>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</si>
  <si>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</si>
  <si>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</si>
  <si>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</si>
  <si>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</si>
  <si>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</si>
  <si>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</si>
  <si>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</si>
  <si>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</si>
  <si>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</si>
  <si>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</si>
  <si>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</si>
  <si>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</si>
  <si>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</si>
  <si>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</si>
  <si>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</si>
  <si>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</si>
  <si>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</si>
  <si>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</si>
  <si>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</si>
  <si>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</si>
  <si>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</si>
  <si>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</si>
  <si>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</si>
  <si>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</si>
  <si>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</si>
  <si>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</si>
  <si>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</si>
  <si>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</si>
  <si>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</si>
  <si>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</si>
  <si>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</si>
  <si>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</si>
  <si>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</si>
  <si>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</si>
  <si>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</si>
  <si>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</si>
  <si>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</si>
  <si>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</si>
  <si>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</si>
  <si>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</si>
  <si>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</si>
  <si>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</si>
  <si>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</si>
  <si>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</si>
  <si>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</si>
  <si>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</si>
  <si>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</si>
  <si>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</si>
  <si>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</si>
  <si>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</si>
  <si>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</si>
  <si>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</si>
  <si>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</si>
  <si>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</si>
  <si>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</si>
  <si>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</si>
  <si>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</si>
  <si>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</si>
  <si>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</si>
  <si>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</si>
  <si>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</si>
  <si>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</si>
  <si>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</si>
  <si>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</si>
  <si>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</si>
  <si>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</si>
  <si>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</si>
  <si>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</si>
  <si>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</si>
  <si>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</si>
  <si>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</si>
  <si>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</si>
  <si>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</si>
  <si>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</si>
  <si>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</si>
  <si>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</si>
  <si>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</si>
  <si>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</si>
  <si>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</si>
  <si>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</si>
  <si>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</si>
  <si>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</si>
  <si>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</si>
  <si>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</si>
  <si>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</si>
  <si>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</si>
  <si>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</si>
  <si>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</si>
  <si>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</si>
  <si>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</si>
  <si>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</si>
  <si>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</si>
  <si>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</si>
  <si>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</si>
  <si>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</si>
  <si>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</si>
  <si>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</si>
  <si>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</si>
  <si>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</si>
  <si>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</si>
  <si>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</si>
  <si>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</si>
  <si>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</si>
  <si>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</si>
  <si>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</si>
  <si>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</si>
  <si>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</si>
  <si>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</si>
  <si>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</si>
  <si>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</si>
  <si>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</si>
  <si>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</si>
  <si>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</si>
  <si>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</si>
  <si>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</si>
  <si>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</si>
  <si>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</si>
  <si>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</si>
  <si>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</si>
  <si>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</si>
  <si>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</si>
  <si>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</si>
  <si>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</si>
  <si>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</si>
  <si>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</si>
  <si>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</si>
  <si>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</si>
  <si>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</si>
  <si>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</si>
  <si>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</si>
  <si>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</si>
  <si>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</si>
  <si>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</si>
  <si>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</si>
  <si>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</si>
  <si>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</si>
  <si>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</si>
  <si>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</si>
  <si>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</si>
  <si>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</si>
  <si>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</si>
  <si>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</si>
  <si>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</si>
  <si>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</si>
  <si>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</si>
  <si>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</si>
  <si>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</si>
  <si>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</si>
  <si>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</si>
  <si>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</si>
  <si>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</si>
  <si>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</si>
  <si>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</si>
  <si>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</si>
  <si>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</si>
  <si>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</si>
  <si>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</si>
  <si>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</si>
  <si>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</si>
  <si>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</si>
  <si>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</si>
  <si>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</si>
  <si>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</si>
  <si>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</si>
  <si>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</si>
  <si>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</si>
  <si>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</si>
  <si>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</si>
  <si>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</si>
  <si>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</si>
  <si>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</si>
  <si>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</si>
  <si>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</si>
  <si>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</si>
  <si>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</si>
  <si>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</si>
  <si>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</si>
  <si>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</si>
  <si>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</si>
  <si>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</si>
  <si>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</si>
  <si>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</si>
  <si>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</si>
  <si>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</si>
  <si>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</si>
  <si>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</si>
  <si>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</si>
  <si>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</si>
  <si>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</si>
  <si>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</si>
  <si>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</si>
  <si>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</si>
  <si>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</si>
  <si>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</si>
  <si>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</si>
  <si>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</si>
  <si>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</si>
  <si>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</si>
  <si>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</si>
  <si>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</si>
  <si>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</si>
  <si>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</si>
  <si>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</si>
  <si>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</si>
  <si>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</si>
  <si>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</si>
  <si>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</si>
  <si>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</si>
  <si>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</si>
  <si>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</si>
  <si>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</si>
  <si>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</si>
  <si>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</si>
  <si>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</si>
  <si>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</si>
  <si>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</si>
  <si>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</si>
  <si>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</si>
  <si>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</si>
  <si>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</si>
  <si>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</si>
  <si>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</si>
  <si>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</si>
  <si>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</si>
  <si>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</si>
  <si>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</si>
  <si>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</si>
  <si>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</si>
  <si>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</si>
  <si>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</si>
  <si>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</si>
  <si>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</si>
  <si>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</si>
  <si>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</si>
  <si>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</si>
  <si>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</si>
  <si>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</si>
  <si>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</si>
  <si>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</si>
  <si>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</si>
  <si>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</si>
  <si>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</si>
  <si>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</si>
  <si>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</si>
  <si>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</si>
  <si>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</si>
  <si>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</si>
  <si>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</si>
  <si>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</si>
  <si>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</si>
  <si>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</si>
  <si>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</si>
  <si>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</si>
  <si>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</si>
  <si>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</si>
  <si>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</si>
  <si>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</si>
  <si>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</si>
  <si>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</si>
  <si>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</si>
  <si>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</si>
  <si>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</si>
  <si>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</si>
  <si>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</si>
  <si>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</si>
  <si>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</si>
  <si>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</si>
  <si>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</si>
  <si>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</si>
  <si>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</si>
  <si>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</si>
  <si>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</si>
  <si>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</si>
  <si>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</si>
  <si>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</si>
  <si>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</si>
  <si>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</si>
  <si>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</si>
  <si>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</si>
  <si>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</si>
  <si>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</si>
  <si>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</si>
  <si>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</si>
  <si>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</si>
  <si>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</si>
  <si>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</si>
  <si>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</si>
  <si>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</si>
  <si>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</si>
  <si>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</si>
  <si>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</si>
  <si>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</si>
  <si>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</si>
  <si>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</si>
  <si>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</si>
  <si>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</si>
  <si>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</si>
  <si>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</si>
  <si>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</si>
  <si>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</si>
  <si>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</si>
  <si>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</si>
  <si>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</si>
  <si>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</si>
  <si>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</si>
  <si>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</si>
  <si>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</si>
  <si>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</si>
  <si>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</si>
  <si>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</si>
  <si>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</si>
  <si>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</si>
  <si>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</si>
  <si>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</si>
  <si>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</si>
  <si>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</si>
  <si>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</si>
  <si>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</si>
  <si>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</si>
  <si>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</si>
  <si>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</si>
  <si>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</si>
  <si>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</si>
  <si>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</si>
  <si>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</si>
  <si>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</si>
  <si>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</si>
  <si>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</si>
  <si>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</si>
  <si>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</si>
  <si>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</si>
  <si>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</si>
  <si>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</si>
  <si>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</si>
  <si>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</si>
  <si>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</si>
  <si>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</si>
  <si>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</si>
  <si>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</si>
  <si>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</si>
  <si>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</si>
  <si>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</si>
  <si>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</si>
  <si>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</si>
  <si>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</si>
  <si>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</si>
  <si>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</si>
  <si>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</si>
  <si>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</si>
  <si>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</si>
  <si>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</si>
  <si>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</si>
  <si>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</si>
  <si>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</si>
  <si>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</si>
  <si>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</si>
  <si>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</si>
  <si>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</si>
  <si>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</si>
  <si>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</si>
  <si>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</si>
  <si>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</si>
  <si>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</si>
  <si>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</si>
  <si>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</si>
  <si>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</si>
  <si>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</si>
  <si>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</si>
  <si>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</si>
  <si>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</si>
  <si>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</si>
  <si>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</si>
  <si>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</si>
  <si>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</si>
  <si>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</si>
  <si>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</si>
  <si>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</si>
  <si>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</si>
  <si>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</si>
  <si>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</si>
  <si>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</si>
  <si>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</si>
  <si>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</si>
  <si>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</si>
  <si>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</si>
  <si>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</si>
  <si>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</si>
  <si>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</si>
  <si>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</si>
  <si>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</si>
  <si>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</si>
  <si>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</si>
  <si>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</si>
  <si>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</si>
  <si>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</si>
  <si>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</si>
  <si>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</si>
  <si>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</si>
  <si>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</si>
  <si>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</si>
  <si>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</si>
  <si>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</si>
  <si>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</si>
  <si>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</si>
  <si>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</si>
  <si>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</si>
  <si>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</si>
  <si>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</si>
  <si>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</si>
  <si>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</si>
  <si>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</si>
  <si>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</si>
  <si>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</si>
  <si>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</si>
  <si>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</si>
  <si>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</si>
  <si>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</si>
  <si>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</si>
  <si>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</si>
  <si>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</si>
  <si>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</si>
  <si>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</si>
  <si>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</si>
  <si>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</si>
  <si>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</si>
  <si>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</si>
  <si>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</si>
  <si>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</si>
  <si>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</si>
  <si>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</si>
  <si>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</si>
  <si>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</si>
  <si>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</si>
  <si>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</si>
  <si>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</si>
  <si>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</si>
  <si>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</si>
  <si>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</si>
  <si>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</si>
  <si>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</si>
  <si>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</si>
  <si>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</si>
  <si>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</si>
  <si>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</si>
  <si>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</si>
  <si>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</si>
  <si>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</si>
  <si>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</si>
  <si>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</si>
  <si>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</si>
  <si>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</si>
  <si>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</si>
  <si>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</si>
  <si>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</si>
  <si>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</si>
  <si>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</si>
  <si>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</si>
  <si>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</si>
  <si>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</si>
  <si>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</si>
  <si>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</si>
  <si>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</si>
  <si>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</si>
  <si>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</si>
  <si>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</si>
  <si>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</si>
  <si>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</si>
  <si>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</si>
  <si>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</si>
  <si>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</si>
  <si>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</si>
  <si>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</si>
  <si>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</si>
  <si>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</si>
  <si>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</si>
  <si>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</si>
  <si>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</si>
  <si>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</si>
  <si>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</si>
  <si>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</si>
  <si>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</si>
  <si>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</si>
  <si>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</si>
  <si>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</si>
  <si>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</si>
  <si>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</si>
  <si>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</si>
  <si>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</si>
  <si>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</si>
  <si>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</si>
  <si>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</si>
  <si>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</si>
  <si>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</si>
  <si>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</si>
  <si>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</si>
  <si>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</si>
  <si>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</si>
  <si>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</si>
  <si>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</si>
  <si>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</si>
  <si>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</si>
  <si>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</si>
  <si>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</si>
  <si>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</si>
  <si>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</si>
  <si>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</si>
  <si>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</si>
  <si>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</si>
  <si>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</si>
  <si>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</si>
  <si>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</si>
  <si>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</si>
  <si>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</si>
  <si>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</si>
  <si>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</si>
  <si>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</si>
  <si>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</si>
  <si>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</si>
  <si>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</si>
  <si>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</si>
  <si>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</si>
  <si>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</si>
  <si>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</si>
  <si>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</si>
  <si>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</si>
  <si>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</si>
  <si>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</si>
  <si>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</si>
  <si>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</si>
  <si>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</si>
  <si>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</si>
  <si>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</si>
  <si>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</si>
  <si>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</si>
  <si>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</si>
  <si>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</si>
  <si>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</si>
  <si>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</si>
  <si>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</si>
  <si>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</si>
  <si>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</si>
  <si>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</si>
  <si>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</si>
  <si>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</si>
  <si>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</si>
  <si>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</si>
  <si>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</si>
  <si>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</si>
  <si>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</si>
  <si>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</si>
  <si>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</si>
  <si>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</si>
  <si>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</si>
  <si>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</si>
  <si>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</si>
  <si>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</si>
  <si>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</si>
  <si>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</si>
  <si>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</si>
  <si>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</si>
  <si>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</si>
  <si>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</si>
  <si>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</si>
  <si>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</si>
  <si>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</si>
  <si>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</si>
  <si>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</si>
  <si>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</si>
  <si>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</si>
  <si>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</si>
  <si>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</si>
  <si>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</si>
  <si>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</si>
  <si>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</si>
  <si>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</si>
  <si>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</si>
  <si>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</si>
  <si>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</si>
  <si>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</si>
  <si>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</si>
  <si>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</si>
  <si>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</si>
  <si>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</si>
  <si>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</si>
  <si>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</si>
  <si>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</si>
  <si>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</si>
  <si>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</si>
  <si>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</si>
  <si>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</si>
  <si>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</si>
  <si>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</si>
  <si>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</si>
  <si>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</si>
  <si>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</si>
  <si>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</si>
  <si>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</si>
  <si>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</si>
  <si>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</si>
  <si>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</si>
  <si>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</si>
  <si>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</si>
  <si>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</si>
  <si>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</si>
  <si>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</si>
  <si>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</si>
  <si>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</si>
  <si>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</si>
  <si>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</si>
  <si>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</si>
  <si>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</si>
  <si>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</si>
  <si>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</si>
  <si>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</si>
  <si>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</si>
  <si>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</si>
  <si>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</si>
  <si>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</si>
  <si>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</si>
  <si>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</si>
  <si>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</si>
  <si>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</si>
  <si>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</si>
  <si>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</si>
  <si>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</si>
  <si>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</si>
  <si>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</si>
  <si>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</si>
  <si>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</si>
  <si>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</si>
  <si>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</si>
  <si>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</si>
  <si>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</si>
  <si>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</si>
  <si>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</si>
  <si>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</si>
  <si>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</si>
  <si>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</si>
  <si>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</si>
  <si>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</si>
  <si>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</si>
  <si>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</si>
  <si>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</si>
  <si>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</si>
  <si>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</si>
  <si>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</si>
  <si>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</si>
  <si>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</si>
  <si>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</si>
  <si>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</si>
  <si>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</si>
  <si>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</si>
  <si>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</si>
  <si>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</si>
  <si>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</si>
  <si>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</si>
  <si>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</si>
  <si>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</si>
  <si>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</si>
  <si>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</si>
  <si>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</si>
  <si>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</si>
  <si>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</si>
  <si>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</si>
  <si>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</si>
  <si>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</si>
  <si>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</si>
  <si>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</si>
  <si>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</si>
  <si>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</si>
  <si>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</si>
  <si>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</si>
  <si>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</si>
  <si>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</si>
  <si>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</si>
  <si>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</si>
  <si>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</si>
  <si>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</si>
  <si>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</si>
  <si>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</si>
  <si>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</si>
  <si>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</si>
  <si>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</si>
  <si>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</si>
  <si>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</si>
  <si>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</si>
  <si>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</si>
  <si>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</si>
  <si>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</si>
  <si>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</si>
  <si>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</si>
  <si>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</si>
  <si>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</si>
  <si>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</si>
  <si>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</si>
  <si>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</si>
  <si>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</si>
  <si>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</si>
  <si>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</si>
  <si>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</si>
  <si>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</si>
  <si>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</si>
  <si>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</si>
  <si>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</si>
  <si>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</si>
  <si>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</si>
  <si>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</si>
  <si>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</si>
  <si>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</si>
  <si>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</si>
  <si>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</si>
  <si>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</si>
  <si>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</si>
  <si>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</si>
  <si>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</si>
  <si>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</si>
  <si>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</si>
  <si>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</si>
  <si>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</si>
  <si>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</si>
  <si>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</si>
  <si>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</si>
  <si>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</si>
  <si>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</si>
  <si>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</si>
  <si>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</si>
  <si>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</si>
  <si>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</si>
  <si>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</si>
  <si>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</si>
  <si>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</si>
  <si>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</si>
  <si>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</si>
  <si>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</si>
  <si>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</si>
  <si>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</si>
  <si>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</si>
  <si>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</si>
  <si>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</si>
  <si>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</si>
  <si>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</si>
  <si>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</si>
  <si>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</si>
  <si>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</si>
  <si>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</si>
  <si>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</si>
  <si>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</si>
  <si>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</si>
  <si>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</si>
  <si>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</si>
  <si>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</si>
  <si>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</si>
  <si>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</si>
  <si>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</si>
  <si>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</si>
  <si>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</si>
  <si>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</si>
  <si>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</si>
  <si>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</si>
  <si>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</si>
  <si>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</si>
  <si>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</si>
  <si>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</si>
  <si>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</si>
  <si>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</si>
  <si>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</si>
  <si>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</si>
  <si>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</si>
  <si>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</si>
  <si>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</si>
  <si>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</si>
  <si>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</si>
  <si>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</si>
  <si>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</si>
  <si>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</si>
  <si>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</si>
  <si>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</si>
  <si>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</si>
  <si>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</si>
  <si>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</si>
  <si>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</si>
  <si>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</si>
  <si>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</si>
  <si>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</si>
  <si>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</si>
  <si>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</si>
  <si>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</si>
  <si>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</si>
  <si>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</si>
  <si>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</si>
  <si>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</si>
  <si>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</si>
  <si>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</si>
  <si>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</si>
  <si>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</si>
  <si>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</si>
  <si>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</si>
  <si>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</si>
  <si>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</si>
  <si>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</si>
  <si>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</si>
  <si>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</si>
  <si>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</si>
  <si>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</si>
  <si>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</si>
  <si>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</si>
  <si>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</si>
  <si>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</si>
  <si>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</si>
  <si>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</si>
  <si>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</si>
  <si>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</si>
  <si>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</si>
  <si>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</si>
  <si>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</si>
  <si>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</si>
  <si>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</si>
  <si>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</si>
  <si>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</si>
  <si>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</si>
  <si>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</si>
  <si>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</si>
  <si>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</si>
  <si>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</si>
  <si>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</si>
  <si>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</si>
  <si>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</si>
  <si>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</si>
  <si>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</si>
  <si>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</si>
  <si>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</si>
  <si>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</si>
  <si>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</si>
  <si>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</si>
  <si>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</si>
  <si>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</si>
  <si>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</si>
  <si>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</si>
  <si>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</si>
  <si>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</si>
  <si>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</si>
  <si>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</si>
  <si>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</si>
  <si>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</si>
  <si>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</si>
  <si>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</si>
  <si>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</si>
  <si>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</si>
  <si>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</si>
  <si>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</si>
  <si>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</si>
  <si>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</si>
  <si>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</si>
  <si>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</si>
  <si>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</si>
  <si>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</si>
  <si>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</si>
  <si>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</si>
  <si>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</si>
  <si>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</si>
  <si>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</si>
  <si>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</si>
  <si>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</si>
  <si>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</si>
  <si>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</si>
  <si>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</si>
  <si>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</si>
  <si>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</si>
  <si>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</si>
  <si>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</si>
  <si>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</si>
  <si>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</si>
  <si>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</si>
  <si>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</si>
  <si>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</si>
  <si>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</si>
  <si>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</si>
  <si>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</si>
  <si>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</si>
  <si>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</si>
  <si>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</si>
  <si>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</si>
  <si>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</si>
  <si>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</si>
  <si>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</si>
  <si>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</si>
  <si>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</si>
  <si>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</si>
  <si>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</si>
  <si>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</si>
  <si>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</si>
  <si>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</si>
  <si>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</si>
  <si>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</si>
  <si>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</si>
  <si>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</si>
  <si>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</si>
  <si>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</si>
  <si>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</si>
  <si>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</si>
  <si>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</si>
  <si>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</si>
  <si>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</si>
  <si>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</si>
  <si>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</si>
  <si>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</si>
  <si>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</si>
  <si>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</si>
  <si>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</si>
  <si>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</si>
  <si>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</si>
  <si>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</si>
  <si>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</si>
  <si>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</si>
  <si>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</si>
  <si>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</si>
  <si>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</si>
  <si>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</si>
  <si>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</si>
  <si>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</si>
  <si>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</si>
  <si>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</si>
  <si>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</si>
  <si>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</si>
  <si>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</si>
  <si>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</si>
  <si>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</si>
  <si>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</si>
  <si>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</si>
  <si>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</si>
  <si>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</si>
  <si>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</si>
  <si>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</si>
  <si>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</si>
  <si>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</si>
  <si>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</si>
  <si>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</si>
  <si>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</si>
  <si>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</si>
  <si>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</si>
  <si>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</si>
  <si>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</si>
  <si>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</si>
  <si>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</si>
  <si>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</si>
  <si>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</si>
  <si>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</si>
  <si>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</si>
  <si>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</si>
  <si>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</si>
  <si>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</si>
  <si>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</si>
  <si>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</si>
  <si>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</si>
  <si>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</si>
  <si>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</si>
  <si>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</si>
  <si>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</si>
  <si>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</si>
  <si>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</si>
  <si>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</si>
  <si>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</si>
  <si>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</si>
  <si>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</si>
  <si>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</si>
  <si>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</si>
  <si>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</si>
  <si>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</si>
  <si>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</si>
  <si>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</si>
  <si>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</si>
  <si>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</si>
  <si>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</si>
  <si>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</si>
  <si>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</si>
  <si>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</si>
  <si>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</si>
  <si>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</si>
  <si>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</si>
  <si>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</si>
  <si>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</si>
  <si>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</si>
  <si>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</si>
  <si>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</si>
  <si>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</si>
  <si>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</si>
  <si>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</si>
  <si>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</si>
  <si>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</si>
  <si>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</si>
  <si>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</si>
  <si>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</si>
  <si>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</si>
  <si>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</si>
  <si>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</si>
  <si>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</si>
  <si>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</si>
  <si>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</si>
  <si>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</si>
  <si>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</si>
  <si>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</si>
  <si>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</si>
  <si>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</si>
  <si>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</si>
  <si>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</si>
  <si>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</si>
  <si>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</si>
  <si>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</si>
  <si>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</si>
  <si>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</si>
  <si>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</si>
  <si>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</si>
  <si>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</si>
  <si>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</si>
  <si>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</si>
  <si>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</si>
  <si>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</si>
  <si>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</si>
  <si>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</si>
  <si>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</si>
  <si>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</si>
  <si>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</si>
  <si>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</si>
  <si>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</si>
  <si>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</si>
  <si>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</si>
  <si>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</si>
  <si>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</si>
  <si>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</si>
  <si>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</si>
  <si>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</si>
  <si>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</si>
  <si>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</si>
  <si>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</si>
  <si>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</si>
  <si>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</si>
  <si>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</si>
  <si>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</si>
  <si>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</si>
  <si>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</si>
  <si>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</si>
  <si>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</si>
  <si>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</si>
  <si>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</si>
  <si>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</si>
  <si>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</si>
  <si>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</si>
  <si>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</si>
  <si>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</si>
  <si>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</si>
  <si>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</si>
  <si>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</si>
  <si>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</si>
  <si>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</si>
  <si>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</si>
  <si>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</si>
  <si>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</si>
  <si>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</si>
  <si>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</si>
  <si>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</si>
  <si>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</si>
  <si>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</si>
  <si>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</si>
  <si>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</si>
  <si>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</si>
  <si>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</si>
  <si>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</si>
  <si>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</si>
  <si>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</si>
  <si>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</si>
  <si>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</si>
  <si>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</si>
  <si>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</si>
  <si>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</si>
  <si>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</si>
  <si>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</si>
  <si>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</si>
  <si>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</si>
  <si>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</si>
  <si>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</si>
  <si>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</si>
  <si>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</si>
  <si>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</si>
  <si>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</si>
  <si>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</si>
  <si>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</si>
  <si>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</si>
  <si>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</si>
  <si>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</si>
  <si>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</si>
  <si>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</si>
  <si>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</si>
  <si>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</si>
  <si>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</si>
  <si>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</si>
  <si>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</si>
  <si>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</si>
  <si>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</si>
  <si>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</si>
  <si>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</si>
  <si>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</si>
  <si>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</si>
  <si>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</si>
  <si>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</si>
  <si>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</si>
  <si>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</si>
  <si>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</si>
  <si>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</si>
  <si>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</si>
  <si>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</si>
  <si>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</si>
  <si>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</si>
  <si>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</si>
  <si>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</si>
  <si>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</si>
  <si>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</si>
  <si>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</si>
  <si>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</si>
  <si>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</si>
  <si>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</si>
  <si>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</si>
  <si>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</si>
  <si>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</si>
  <si>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</si>
  <si>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</si>
  <si>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</si>
  <si>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</si>
  <si>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</si>
  <si>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</si>
  <si>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</si>
  <si>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</si>
  <si>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</si>
  <si>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</si>
  <si>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</si>
  <si>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</si>
  <si>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</si>
  <si>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</si>
  <si>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</si>
  <si>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</si>
  <si>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</si>
  <si>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</si>
  <si>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</si>
  <si>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</si>
  <si>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</si>
  <si>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</si>
  <si>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</si>
  <si>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</si>
  <si>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</si>
  <si>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</si>
  <si>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</si>
  <si>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</si>
  <si>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</si>
  <si>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</si>
  <si>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</si>
  <si>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</si>
  <si>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</si>
  <si>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</si>
  <si>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</si>
  <si>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</si>
  <si>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</si>
  <si>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</si>
  <si>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</si>
  <si>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</si>
  <si>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</si>
  <si>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</si>
  <si>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</si>
  <si>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</si>
  <si>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</si>
  <si>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</si>
  <si>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</si>
  <si>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</si>
  <si>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</si>
  <si>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</si>
  <si>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</si>
  <si>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</si>
  <si>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</si>
  <si>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</si>
  <si>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</si>
  <si>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</si>
  <si>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</si>
  <si>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</si>
  <si>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</si>
  <si>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</si>
  <si>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</si>
  <si>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</si>
  <si>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</si>
  <si>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</si>
  <si>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</si>
  <si>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</si>
  <si>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</si>
  <si>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</si>
  <si>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</si>
  <si>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</si>
  <si>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</si>
  <si>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</si>
  <si>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</si>
  <si>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</si>
  <si>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</si>
  <si>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</si>
  <si>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</si>
  <si>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</si>
  <si>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</si>
  <si>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</si>
  <si>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</si>
  <si>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</si>
  <si>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</si>
  <si>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</si>
  <si>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</si>
  <si>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</si>
  <si>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</si>
  <si>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</si>
  <si>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</si>
  <si>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</si>
  <si>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</si>
  <si>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</si>
  <si>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</si>
  <si>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</si>
  <si>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</si>
  <si>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</si>
  <si>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</si>
  <si>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</si>
  <si>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</si>
  <si>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</si>
  <si>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</si>
  <si>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</si>
  <si>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</si>
  <si>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</si>
  <si>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</si>
  <si>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</si>
  <si>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</si>
  <si>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</si>
  <si>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</si>
  <si>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</si>
  <si>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</si>
  <si>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</si>
  <si>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</si>
  <si>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</si>
  <si>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</si>
  <si>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</si>
  <si>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</si>
  <si>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</si>
  <si>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</si>
  <si>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</si>
  <si>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</si>
  <si>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</si>
  <si>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</si>
  <si>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</si>
  <si>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</si>
  <si>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</si>
  <si>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</si>
  <si>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</si>
  <si>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</si>
  <si>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</si>
  <si>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</si>
  <si>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</si>
  <si>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</si>
  <si>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</si>
  <si>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</si>
  <si>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</si>
  <si>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</si>
  <si>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</si>
  <si>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</si>
  <si>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</si>
  <si>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</si>
  <si>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</si>
  <si>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</si>
  <si>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</si>
  <si>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</si>
  <si>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</si>
  <si>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</si>
  <si>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</si>
  <si>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</si>
  <si>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</si>
  <si>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</si>
  <si>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</si>
  <si>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</si>
  <si>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</si>
  <si>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</si>
  <si>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</si>
  <si>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</si>
  <si>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</si>
  <si>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</si>
  <si>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</si>
  <si>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</si>
  <si>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</si>
  <si>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</si>
  <si>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</si>
  <si>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</si>
  <si>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</si>
  <si>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</si>
  <si>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</si>
  <si>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</si>
  <si>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</si>
  <si>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</si>
  <si>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</si>
  <si>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</si>
  <si>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</si>
  <si>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</si>
  <si>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</si>
  <si>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</si>
  <si>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</si>
  <si>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</si>
  <si>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</si>
  <si>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</si>
  <si>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</si>
  <si>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</si>
  <si>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</si>
  <si>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</si>
  <si>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</si>
  <si>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</si>
  <si>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</si>
  <si>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</si>
  <si>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</si>
  <si>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</si>
  <si>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</si>
  <si>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</si>
  <si>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</si>
  <si>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</si>
  <si>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</si>
  <si>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</si>
  <si>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</si>
  <si>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</si>
  <si>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</si>
  <si>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</si>
  <si>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</si>
  <si>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</si>
  <si>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</si>
  <si>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</si>
  <si>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</si>
  <si>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</si>
  <si>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</si>
  <si>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</si>
  <si>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</si>
  <si>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</si>
  <si>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</si>
  <si>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</si>
  <si>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</si>
  <si>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</si>
  <si>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</si>
  <si>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</si>
  <si>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</si>
  <si>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</si>
  <si>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</si>
  <si>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</si>
  <si>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</si>
  <si>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</si>
  <si>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</si>
  <si>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</si>
  <si>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</si>
  <si>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</si>
  <si>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</si>
  <si>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</si>
  <si>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</si>
  <si>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</si>
  <si>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</si>
  <si>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</si>
  <si>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</si>
  <si>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</si>
  <si>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</si>
  <si>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</si>
  <si>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</si>
  <si>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</si>
  <si>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</si>
  <si>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</si>
  <si>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</si>
  <si>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</si>
  <si>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</si>
  <si>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</si>
  <si>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</si>
  <si>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</si>
  <si>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</si>
  <si>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</si>
  <si>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</si>
  <si>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</si>
  <si>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</si>
  <si>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</si>
  <si>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</si>
  <si>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</si>
  <si>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</si>
  <si>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</si>
  <si>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</si>
  <si>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</si>
  <si>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</si>
  <si>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</si>
  <si>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</si>
  <si>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</si>
  <si>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</si>
  <si>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</si>
  <si>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</si>
  <si>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</si>
  <si>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</si>
  <si>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</si>
  <si>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</si>
  <si>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</si>
  <si>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</si>
  <si>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</si>
  <si>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</si>
  <si>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</si>
  <si>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</si>
  <si>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</si>
  <si>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</si>
  <si>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</si>
  <si>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</si>
  <si>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</si>
  <si>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</si>
  <si>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</si>
  <si>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</si>
  <si>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</si>
  <si>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</si>
  <si>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</si>
  <si>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</si>
  <si>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</si>
  <si>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</si>
  <si>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</si>
  <si>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</si>
  <si>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</si>
  <si>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</si>
  <si>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</si>
  <si>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</si>
  <si>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</si>
  <si>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</si>
  <si>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</si>
  <si>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</si>
  <si>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</si>
  <si>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</si>
  <si>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</si>
  <si>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</si>
  <si>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</si>
  <si>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</si>
  <si>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</si>
  <si>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</si>
  <si>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</si>
  <si>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</si>
  <si>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</si>
  <si>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</si>
  <si>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</si>
  <si>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</si>
  <si>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</si>
  <si>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</si>
  <si>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</si>
  <si>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</si>
  <si>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</si>
  <si>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</si>
  <si>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</si>
  <si>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</si>
  <si>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</si>
  <si>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</si>
  <si>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</si>
  <si>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</si>
  <si>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</si>
  <si>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</si>
  <si>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</si>
  <si>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</si>
  <si>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</si>
  <si>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</si>
  <si>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</si>
  <si>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</si>
  <si>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</si>
  <si>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</si>
  <si>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</si>
  <si>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</si>
  <si>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</si>
  <si>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</si>
  <si>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</si>
  <si>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</si>
  <si>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</si>
  <si>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</si>
  <si>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</si>
  <si>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</si>
  <si>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</si>
  <si>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</si>
  <si>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</si>
  <si>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</si>
  <si>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</si>
  <si>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</si>
  <si>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</si>
  <si>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</si>
  <si>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</si>
  <si>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</si>
  <si>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</si>
  <si>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</si>
  <si>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</si>
  <si>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</si>
  <si>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</si>
  <si>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</si>
  <si>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</si>
  <si>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</si>
  <si>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</si>
  <si>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</si>
  <si>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</si>
  <si>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</si>
  <si>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</si>
  <si>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</si>
  <si>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</si>
  <si>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</si>
  <si>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</si>
  <si>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</si>
  <si>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</si>
  <si>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</si>
  <si>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</si>
  <si>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</si>
  <si>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</si>
  <si>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</si>
  <si>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</si>
  <si>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</si>
  <si>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</si>
  <si>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</si>
  <si>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</si>
  <si>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</si>
  <si>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</si>
  <si>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</si>
  <si>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</si>
  <si>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</si>
  <si>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</si>
  <si>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</si>
  <si>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</si>
  <si>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</si>
  <si>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</si>
  <si>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</si>
  <si>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</si>
  <si>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</si>
  <si>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</si>
  <si>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</si>
  <si>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</si>
  <si>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</si>
  <si>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</si>
  <si>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</si>
  <si>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</si>
  <si>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</si>
  <si>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</si>
  <si>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</si>
  <si>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</si>
  <si>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</si>
  <si>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</si>
  <si>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</si>
  <si>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</si>
  <si>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</si>
  <si>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</si>
  <si>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</si>
  <si>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</si>
  <si>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</si>
  <si>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</si>
  <si>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</si>
  <si>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</si>
  <si>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</si>
  <si>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</si>
  <si>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</si>
  <si>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</si>
  <si>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</si>
  <si>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</si>
  <si>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</si>
  <si>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</si>
  <si>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</si>
  <si>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</si>
  <si>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</si>
  <si>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</si>
  <si>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</si>
  <si>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</si>
  <si>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</si>
  <si>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</si>
  <si>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</si>
  <si>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</si>
  <si>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</si>
  <si>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</si>
  <si>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</si>
  <si>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</si>
  <si>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</si>
  <si>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</si>
  <si>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</si>
  <si>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</si>
  <si>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</si>
  <si>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</si>
  <si>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</si>
  <si>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</si>
  <si>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</si>
  <si>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</si>
  <si>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</si>
  <si>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</si>
  <si>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</si>
  <si>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</si>
  <si>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</si>
  <si>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</si>
  <si>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</si>
  <si>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</si>
  <si>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</si>
  <si>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</si>
  <si>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</si>
  <si>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</si>
  <si>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</si>
  <si>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</si>
  <si>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</si>
  <si>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</si>
  <si>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</si>
  <si>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</si>
  <si>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</si>
  <si>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</si>
  <si>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</si>
  <si>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</si>
  <si>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</si>
  <si>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</si>
  <si>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</si>
  <si>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</si>
  <si>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</si>
  <si>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</si>
  <si>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</si>
  <si>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</si>
  <si>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</si>
  <si>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</si>
  <si>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</si>
  <si>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</si>
  <si>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</si>
  <si>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</si>
  <si>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</si>
  <si>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</si>
  <si>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</si>
  <si>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</si>
  <si>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</si>
  <si>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</si>
  <si>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</si>
  <si>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</si>
  <si>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</si>
  <si>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</si>
  <si>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</si>
  <si>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</si>
  <si>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</si>
  <si>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</si>
  <si>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</si>
  <si>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</si>
  <si>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</si>
  <si>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</si>
  <si>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</si>
  <si>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</si>
  <si>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</si>
  <si>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</si>
  <si>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</si>
  <si>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</si>
  <si>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</si>
  <si>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</si>
  <si>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</si>
  <si>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</si>
  <si>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</si>
  <si>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</si>
  <si>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</si>
  <si>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</si>
  <si>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</si>
  <si>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</si>
  <si>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</si>
  <si>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</si>
  <si>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</si>
  <si>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</si>
  <si>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</si>
  <si>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</si>
  <si>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</si>
  <si>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</si>
  <si>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</si>
  <si>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</si>
  <si>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</si>
  <si>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</si>
  <si>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</si>
  <si>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</si>
  <si>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</si>
  <si>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</si>
  <si>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</si>
  <si>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</si>
  <si>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</si>
  <si>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</si>
  <si>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</si>
  <si>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</si>
  <si>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</si>
  <si>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</si>
  <si>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</si>
  <si>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</si>
  <si>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</si>
  <si>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</si>
  <si>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</si>
  <si>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</si>
  <si>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</si>
  <si>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</si>
  <si>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</si>
  <si>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</si>
  <si>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</si>
  <si>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</si>
  <si>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</si>
  <si>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</si>
  <si>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</si>
  <si>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</si>
  <si>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</si>
  <si>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</si>
  <si>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</si>
  <si>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</si>
  <si>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</si>
  <si>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</si>
  <si>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</si>
  <si>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</si>
  <si>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</si>
  <si>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</si>
  <si>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</si>
  <si>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</si>
  <si>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</si>
  <si>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</si>
  <si>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</si>
  <si>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</si>
  <si>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</si>
  <si>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</si>
  <si>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</si>
  <si>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</si>
  <si>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</si>
  <si>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</si>
  <si>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</si>
  <si>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</si>
  <si>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</si>
  <si>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</si>
  <si>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</si>
  <si>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</si>
  <si>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</si>
  <si>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</si>
  <si>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</si>
  <si>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</si>
  <si>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</si>
  <si>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</si>
  <si>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</si>
  <si>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</si>
  <si>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</si>
  <si>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</si>
  <si>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</si>
  <si>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</si>
  <si>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</si>
  <si>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</si>
  <si>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</si>
  <si>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</si>
  <si>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</si>
  <si>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</si>
  <si>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</si>
  <si>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</si>
  <si>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</si>
  <si>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</si>
  <si>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</si>
  <si>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</si>
  <si>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</si>
  <si>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</si>
  <si>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</si>
  <si>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</si>
  <si>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</si>
  <si>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</si>
  <si>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</si>
  <si>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</si>
  <si>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</si>
  <si>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</si>
  <si>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</si>
  <si>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</si>
  <si>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</si>
  <si>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</si>
  <si>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</si>
  <si>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</si>
  <si>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</si>
  <si>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</si>
  <si>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</si>
  <si>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</si>
  <si>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</si>
  <si>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</si>
  <si>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</si>
  <si>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</si>
  <si>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</si>
  <si>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</si>
  <si>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</si>
  <si>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</si>
  <si>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</si>
  <si>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</si>
  <si>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</si>
  <si>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</si>
  <si>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</si>
  <si>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</si>
  <si>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</si>
  <si>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</si>
  <si>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</si>
  <si>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</si>
  <si>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</si>
  <si>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</si>
  <si>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</si>
  <si>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</si>
  <si>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</si>
  <si>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</si>
  <si>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</si>
  <si>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</si>
  <si>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</si>
  <si>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</si>
  <si>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</si>
  <si>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</si>
  <si>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</si>
  <si>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</si>
  <si>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</si>
  <si>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</si>
  <si>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</si>
  <si>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</si>
  <si>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</si>
  <si>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</si>
  <si>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</si>
  <si>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</si>
  <si>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</si>
  <si>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</si>
  <si>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</si>
  <si>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</si>
  <si>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</si>
  <si>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</si>
  <si>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</si>
  <si>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</si>
  <si>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</si>
  <si>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</si>
  <si>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</si>
  <si>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</si>
  <si>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</si>
  <si>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</si>
  <si>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</si>
  <si>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</si>
  <si>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</si>
  <si>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</si>
  <si>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</si>
  <si>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</si>
  <si>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</si>
  <si>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</si>
  <si>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</si>
  <si>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</si>
  <si>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</si>
  <si>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</si>
  <si>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</si>
  <si>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</si>
  <si>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</si>
  <si>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</si>
  <si>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</si>
  <si>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</si>
  <si>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</si>
  <si>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</si>
  <si>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</si>
  <si>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</si>
  <si>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</si>
  <si>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</si>
  <si>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</si>
  <si>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</si>
  <si>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</si>
  <si>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</si>
  <si>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</si>
  <si>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</si>
  <si>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</si>
  <si>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</si>
  <si>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</si>
  <si>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</si>
  <si>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</si>
  <si>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</si>
  <si>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</si>
  <si>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</si>
  <si>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</si>
  <si>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</si>
  <si>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</si>
  <si>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</si>
  <si>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</si>
  <si>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</si>
  <si>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</si>
  <si>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</si>
  <si>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</si>
  <si>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</si>
  <si>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</si>
  <si>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</si>
  <si>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</si>
  <si>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</si>
  <si>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</si>
  <si>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</si>
  <si>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</si>
  <si>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</si>
  <si>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</si>
  <si>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</si>
  <si>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</si>
  <si>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</si>
  <si>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</si>
  <si>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</si>
  <si>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</si>
  <si>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</si>
  <si>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</si>
  <si>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</si>
  <si>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</si>
  <si>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</si>
  <si>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</si>
  <si>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</si>
  <si>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</si>
  <si>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</si>
  <si>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</si>
  <si>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</si>
  <si>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</si>
  <si>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</si>
  <si>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</si>
  <si>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</si>
  <si>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</si>
  <si>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</si>
  <si>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</si>
  <si>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</si>
  <si>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</si>
  <si>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</si>
  <si>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</si>
  <si>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</si>
  <si>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</si>
  <si>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</si>
  <si>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</si>
  <si>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</si>
  <si>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</si>
  <si>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</si>
  <si>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</si>
  <si>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</si>
  <si>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</si>
  <si>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</si>
  <si>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</si>
  <si>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</si>
  <si>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</si>
  <si>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</si>
  <si>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</si>
  <si>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</si>
  <si>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</si>
  <si>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</si>
  <si>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</si>
  <si>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</si>
  <si>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</si>
  <si>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</si>
  <si>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</si>
  <si>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</si>
  <si>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</si>
  <si>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</si>
  <si>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</si>
  <si>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</si>
  <si>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</si>
  <si>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</si>
  <si>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</si>
  <si>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</si>
  <si>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</si>
  <si>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</si>
  <si>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</si>
  <si>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</si>
  <si>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</si>
  <si>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</si>
  <si>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</si>
  <si>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</si>
  <si>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</si>
  <si>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</si>
  <si>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</si>
  <si>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</si>
  <si>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</si>
  <si>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</si>
  <si>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</si>
  <si>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</si>
  <si>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</si>
  <si>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</si>
  <si>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</si>
  <si>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</si>
  <si>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</si>
  <si>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</si>
  <si>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</si>
  <si>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</si>
  <si>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</si>
  <si>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</si>
  <si>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</si>
  <si>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</si>
  <si>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</si>
  <si>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</si>
  <si>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</si>
  <si>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</si>
  <si>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</si>
  <si>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</si>
  <si>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</si>
  <si>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</si>
  <si>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</si>
  <si>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</si>
  <si>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</si>
  <si>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</si>
  <si>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</si>
  <si>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</si>
  <si>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</si>
  <si>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</si>
  <si>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</si>
  <si>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</si>
  <si>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</si>
  <si>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</si>
  <si>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</si>
  <si>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</si>
  <si>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</si>
  <si>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</si>
  <si>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</si>
  <si>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</si>
  <si>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</si>
  <si>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</si>
  <si>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</si>
  <si>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</si>
  <si>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</si>
  <si>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</si>
  <si>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</si>
  <si>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</si>
  <si>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</si>
  <si>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</si>
  <si>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</si>
  <si>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</si>
  <si>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</si>
  <si>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</si>
  <si>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</si>
  <si>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</si>
  <si>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</si>
  <si>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</si>
  <si>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</si>
  <si>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</si>
  <si>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</si>
  <si>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</si>
  <si>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</si>
  <si>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</si>
  <si>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</si>
  <si>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</si>
  <si>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</si>
  <si>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</si>
  <si>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</si>
  <si>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</si>
  <si>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</si>
  <si>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</si>
  <si>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</si>
  <si>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</si>
  <si>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</si>
  <si>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</si>
  <si>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</si>
  <si>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</si>
  <si>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</si>
  <si>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</si>
  <si>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</si>
  <si>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</si>
  <si>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</si>
  <si>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</si>
  <si>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</si>
  <si>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</si>
  <si>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</si>
  <si>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</si>
  <si>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</si>
  <si>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</si>
  <si>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</si>
  <si>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</si>
  <si>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</si>
  <si>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</si>
  <si>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</si>
  <si>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</si>
  <si>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</si>
  <si>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</si>
  <si>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</si>
  <si>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</si>
  <si>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</si>
  <si>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</si>
  <si>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</si>
  <si>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</si>
  <si>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</si>
  <si>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</si>
  <si>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</si>
  <si>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</si>
  <si>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</si>
  <si>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</si>
  <si>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</si>
  <si>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</si>
  <si>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</si>
  <si>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</si>
  <si>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</si>
  <si>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</si>
  <si>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</si>
  <si>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</si>
  <si>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</si>
  <si>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</si>
  <si>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</si>
  <si>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</si>
  <si>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</si>
  <si>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</si>
  <si>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</si>
  <si>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</si>
  <si>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</si>
  <si>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</si>
  <si>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</si>
  <si>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</si>
  <si>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</si>
  <si>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</si>
  <si>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</si>
  <si>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</si>
  <si>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</si>
  <si>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</si>
  <si>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</si>
  <si>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</si>
  <si>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</si>
  <si>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</si>
  <si>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</si>
  <si>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</si>
  <si>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</si>
  <si>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</si>
  <si>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</si>
  <si>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</si>
  <si>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</si>
  <si>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</si>
  <si>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</si>
  <si>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</si>
  <si>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</si>
  <si>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</si>
  <si>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</si>
  <si>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</si>
  <si>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</si>
  <si>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</si>
  <si>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</si>
  <si>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</si>
  <si>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</si>
  <si>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</si>
  <si>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</si>
  <si>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</si>
  <si>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</si>
  <si>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</si>
  <si>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</si>
  <si>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</si>
  <si>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</si>
  <si>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</si>
  <si>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</si>
  <si>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</si>
  <si>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</si>
  <si>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</si>
  <si>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</si>
  <si>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</si>
  <si>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</si>
  <si>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</si>
  <si>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</si>
  <si>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</si>
  <si>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</si>
  <si>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</si>
  <si>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</si>
  <si>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</si>
  <si>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</si>
  <si>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</si>
  <si>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</si>
  <si>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</si>
  <si>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</si>
  <si>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</si>
  <si>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</si>
  <si>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</si>
  <si>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</si>
  <si>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</si>
  <si>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</si>
  <si>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</si>
  <si>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</si>
  <si>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</si>
  <si>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</si>
  <si>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</si>
  <si>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</si>
  <si>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</si>
  <si>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</si>
  <si>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</si>
  <si>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</si>
  <si>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</si>
  <si>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</si>
  <si>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</si>
  <si>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</si>
  <si>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</si>
  <si>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</si>
  <si>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</si>
  <si>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</si>
  <si>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</si>
  <si>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</si>
  <si>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</si>
  <si>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</si>
  <si>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</si>
  <si>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</si>
  <si>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</si>
  <si>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</si>
  <si>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</si>
  <si>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</si>
  <si>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</si>
  <si>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</si>
  <si>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</si>
  <si>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</si>
  <si>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</si>
  <si>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</si>
  <si>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</si>
  <si>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</si>
  <si>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</si>
  <si>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</si>
  <si>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</si>
  <si>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</si>
  <si>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</si>
  <si>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</si>
  <si>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</si>
  <si>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</si>
  <si>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</si>
  <si>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</si>
  <si>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</si>
  <si>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</si>
  <si>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</si>
  <si>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</si>
  <si>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</si>
  <si>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</si>
  <si>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</si>
  <si>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</si>
  <si>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</si>
  <si>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</si>
  <si>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</si>
  <si>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</si>
  <si>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</si>
  <si>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</si>
  <si>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</si>
  <si>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</si>
  <si>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</si>
  <si>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</si>
  <si>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</si>
  <si>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</si>
  <si>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</si>
  <si>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</si>
  <si>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</si>
  <si>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</si>
  <si>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</si>
  <si>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</si>
  <si>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</si>
  <si>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</si>
  <si>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</si>
  <si>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</si>
  <si>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</si>
  <si>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</si>
  <si>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</si>
  <si>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</si>
  <si>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</si>
  <si>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</si>
  <si>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</si>
  <si>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</si>
  <si>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</si>
  <si>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</si>
  <si>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</si>
  <si>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</si>
  <si>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</si>
  <si>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</si>
  <si>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</si>
  <si>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</si>
  <si>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</si>
  <si>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</si>
  <si>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</si>
  <si>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</si>
  <si>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</si>
  <si>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</si>
  <si>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</si>
  <si>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</si>
  <si>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</si>
  <si>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</si>
  <si>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</si>
  <si>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</si>
  <si>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</si>
  <si>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</si>
  <si>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</si>
  <si>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</si>
  <si>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</si>
  <si>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</si>
  <si>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</si>
  <si>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</si>
  <si>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</si>
  <si>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</si>
  <si>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</si>
  <si>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</si>
  <si>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</si>
  <si>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</si>
  <si>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</si>
  <si>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</si>
  <si>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</si>
  <si>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</si>
  <si>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</si>
  <si>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</si>
  <si>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</si>
  <si>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</si>
  <si>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</si>
  <si>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</si>
  <si>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</si>
  <si>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</si>
  <si>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</si>
  <si>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</si>
  <si>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</si>
  <si>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</si>
  <si>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</si>
  <si>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</si>
  <si>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</si>
  <si>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</si>
  <si>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</si>
  <si>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</si>
  <si>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</si>
  <si>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</si>
  <si>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</si>
  <si>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</si>
  <si>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</si>
  <si>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</si>
  <si>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</si>
  <si>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</si>
  <si>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</si>
  <si>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</si>
  <si>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</si>
  <si>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</si>
  <si>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</si>
  <si>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</si>
  <si>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</si>
  <si>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</si>
  <si>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</si>
  <si>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</si>
  <si>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</si>
  <si>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</si>
  <si>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</si>
  <si>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</si>
  <si>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</si>
  <si>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</si>
  <si>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</si>
  <si>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</si>
  <si>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</si>
  <si>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</si>
  <si>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</si>
  <si>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</si>
  <si>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</si>
  <si>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</si>
  <si>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</si>
  <si>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</si>
  <si>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</si>
  <si>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</si>
  <si>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</si>
  <si>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</si>
  <si>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</si>
  <si>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</si>
  <si>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</si>
  <si>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</si>
  <si>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</si>
  <si>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</si>
  <si>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</si>
  <si>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</si>
  <si>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</si>
  <si>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</si>
  <si>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</si>
  <si>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</si>
  <si>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</si>
  <si>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</si>
  <si>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</si>
  <si>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</si>
  <si>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</si>
  <si>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</si>
  <si>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</si>
  <si>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</si>
  <si>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</si>
  <si>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</si>
  <si>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</si>
  <si>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</si>
  <si>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</si>
  <si>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</si>
  <si>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</si>
  <si>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</si>
  <si>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</si>
  <si>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</si>
  <si>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</si>
  <si>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</si>
  <si>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</si>
  <si>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</si>
  <si>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</si>
  <si>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</si>
  <si>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</si>
  <si>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</si>
  <si>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</si>
  <si>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</si>
  <si>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</si>
  <si>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</si>
  <si>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</si>
  <si>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</si>
  <si>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</si>
  <si>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</si>
  <si>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</si>
  <si>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</si>
  <si>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</si>
  <si>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</si>
  <si>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</si>
  <si>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</si>
  <si>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</si>
  <si>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</si>
  <si>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</si>
  <si>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</si>
  <si>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</si>
  <si>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</si>
  <si>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</si>
  <si>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</si>
  <si>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</si>
  <si>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</si>
  <si>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</si>
  <si>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</si>
  <si>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</si>
  <si>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</si>
  <si>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</si>
  <si>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</si>
  <si>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</si>
  <si>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</si>
  <si>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</si>
  <si>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</si>
  <si>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</si>
  <si>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</si>
  <si>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</si>
  <si>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</si>
  <si>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</si>
  <si>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</si>
  <si>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</si>
  <si>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</si>
  <si>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</si>
  <si>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</si>
  <si>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</si>
  <si>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</si>
  <si>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</si>
  <si>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</si>
  <si>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</si>
  <si>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</si>
  <si>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</si>
  <si>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</si>
  <si>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</si>
  <si>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</si>
  <si>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</si>
  <si>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</si>
  <si>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</si>
  <si>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</si>
  <si>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</si>
  <si>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</si>
  <si>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</si>
  <si>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</si>
  <si>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</si>
  <si>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</si>
  <si>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</si>
  <si>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</si>
  <si>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</si>
  <si>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</si>
  <si>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</si>
  <si>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</si>
  <si>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</si>
  <si>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</si>
  <si>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</si>
  <si>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</si>
  <si>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</si>
  <si>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</si>
  <si>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</si>
  <si>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</si>
  <si>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</si>
  <si>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</si>
  <si>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</si>
  <si>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</si>
  <si>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</si>
  <si>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</si>
  <si>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</si>
  <si>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</si>
  <si>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</si>
  <si>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</si>
  <si>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</si>
  <si>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</si>
  <si>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</si>
  <si>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</si>
  <si>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</si>
  <si>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</si>
  <si>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</si>
  <si>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</si>
  <si>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</si>
  <si>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</si>
  <si>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</si>
  <si>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</si>
  <si>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</si>
  <si>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</si>
  <si>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</si>
  <si>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</si>
  <si>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</si>
  <si>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</si>
  <si>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</si>
  <si>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</si>
  <si>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</si>
  <si>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</si>
  <si>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</si>
  <si>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</si>
  <si>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</si>
  <si>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</si>
  <si>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</si>
  <si>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</si>
  <si>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</si>
  <si>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</si>
  <si>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</si>
  <si>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</si>
  <si>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</si>
  <si>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</si>
  <si>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</si>
  <si>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</si>
  <si>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</si>
  <si>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</si>
  <si>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</si>
  <si>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</si>
  <si>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</si>
  <si>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</si>
  <si>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</si>
  <si>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</si>
  <si>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</si>
  <si>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</si>
  <si>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</si>
  <si>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</si>
  <si>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</si>
  <si>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</si>
  <si>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</si>
  <si>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</si>
  <si>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</si>
  <si>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</si>
  <si>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</si>
  <si>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</si>
  <si>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</si>
  <si>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</si>
  <si>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</si>
  <si>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</si>
  <si>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</si>
  <si>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</si>
  <si>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</si>
  <si>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</si>
  <si>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</si>
  <si>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</si>
  <si>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</si>
  <si>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</si>
  <si>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</si>
  <si>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</si>
  <si>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</si>
  <si>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</si>
  <si>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</si>
  <si>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</si>
  <si>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</si>
  <si>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</si>
  <si>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</si>
  <si>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</si>
  <si>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</si>
  <si>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</si>
  <si>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</si>
  <si>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</si>
  <si>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</si>
  <si>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</si>
  <si>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</si>
  <si>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</si>
  <si>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</si>
  <si>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</si>
  <si>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</si>
  <si>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</si>
  <si>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</si>
  <si>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</si>
  <si>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</si>
  <si>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</si>
  <si>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</si>
  <si>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</si>
  <si>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</si>
  <si>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</si>
  <si>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</si>
  <si>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</si>
  <si>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</si>
  <si>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</si>
  <si>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</si>
  <si>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</si>
  <si>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</si>
  <si>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</si>
  <si>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</si>
  <si>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</si>
  <si>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</si>
  <si>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</si>
  <si>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</si>
  <si>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</si>
  <si>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</si>
  <si>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</si>
  <si>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</si>
  <si>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</si>
  <si>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</si>
  <si>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</si>
  <si>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</si>
  <si>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</si>
  <si>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</si>
  <si>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</si>
  <si>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</si>
  <si>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</si>
  <si>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</si>
  <si>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</si>
  <si>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</si>
  <si>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</si>
  <si>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</si>
  <si>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</si>
  <si>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</si>
  <si>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</si>
  <si>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</si>
  <si>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</si>
  <si>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</si>
  <si>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</si>
  <si>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</si>
  <si>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</si>
  <si>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</si>
  <si>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</si>
  <si>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</si>
  <si>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</si>
  <si>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</si>
  <si>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</si>
  <si>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</si>
  <si>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</si>
  <si>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</si>
  <si>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</si>
  <si>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</si>
  <si>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</si>
  <si>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</si>
  <si>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</si>
  <si>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</si>
  <si>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</si>
  <si>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</si>
  <si>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</si>
  <si>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</si>
  <si>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</si>
  <si>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</si>
  <si>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</si>
  <si>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</si>
  <si>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</si>
  <si>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</si>
  <si>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</si>
  <si>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</si>
  <si>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</si>
  <si>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</si>
  <si>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</si>
  <si>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</si>
  <si>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</si>
  <si>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</si>
  <si>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</si>
  <si>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</si>
  <si>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</si>
  <si>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</si>
  <si>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</si>
  <si>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</si>
  <si>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</si>
  <si>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</si>
  <si>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</si>
  <si>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</si>
  <si>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</si>
  <si>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</si>
  <si>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</si>
  <si>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</si>
  <si>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</si>
  <si>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</si>
  <si>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</si>
  <si>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</si>
  <si>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</si>
  <si>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</si>
  <si>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</si>
  <si>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</si>
  <si>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</si>
  <si>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</si>
  <si>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</si>
  <si>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</si>
  <si>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</si>
  <si>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</si>
  <si>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</si>
  <si>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</si>
  <si>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</si>
  <si>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</si>
  <si>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</si>
  <si>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</si>
  <si>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</si>
  <si>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</si>
  <si>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</si>
  <si>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</si>
  <si>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</si>
  <si>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</si>
  <si>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</si>
  <si>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</si>
  <si>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</si>
  <si>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</si>
  <si>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</si>
  <si>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</si>
  <si>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</si>
  <si>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</si>
  <si>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</si>
  <si>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</si>
  <si>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</si>
  <si>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</si>
  <si>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</si>
  <si>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</si>
  <si>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</si>
  <si>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</si>
  <si>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</si>
  <si>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</si>
  <si>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</si>
  <si>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</si>
  <si>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</si>
  <si>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</si>
  <si>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</si>
  <si>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</si>
  <si>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</si>
  <si>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</si>
  <si>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</si>
  <si>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</si>
  <si>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</si>
  <si>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</si>
  <si>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</si>
  <si>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</si>
  <si>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</si>
  <si>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</si>
  <si>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</si>
  <si>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</si>
  <si>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</si>
  <si>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</si>
  <si>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</si>
  <si>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</si>
  <si>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</si>
  <si>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</si>
  <si>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</si>
  <si>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</si>
  <si>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</si>
  <si>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</si>
  <si>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</si>
  <si>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</si>
  <si>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</si>
  <si>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</si>
  <si>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</si>
  <si>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</si>
  <si>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</si>
  <si>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</si>
  <si>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</si>
  <si>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</si>
  <si>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</si>
  <si>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</si>
  <si>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</si>
  <si>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</si>
  <si>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</si>
  <si>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</si>
  <si>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</si>
  <si>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</si>
  <si>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</si>
  <si>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</si>
  <si>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</si>
  <si>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</si>
  <si>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</si>
  <si>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</si>
  <si>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</si>
  <si>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</si>
  <si>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</si>
  <si>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</si>
  <si>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</si>
  <si>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</si>
  <si>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</si>
  <si>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</si>
  <si>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</si>
  <si>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</si>
  <si>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</si>
  <si>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</si>
  <si>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</si>
  <si>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</si>
  <si>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</si>
  <si>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</si>
  <si>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</si>
  <si>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</si>
  <si>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</si>
  <si>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</si>
  <si>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</si>
  <si>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</si>
  <si>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</si>
  <si>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</si>
  <si>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</si>
  <si>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</si>
  <si>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</si>
  <si>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</si>
  <si>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</si>
  <si>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</si>
  <si>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</si>
  <si>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</si>
  <si>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</si>
  <si>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</si>
  <si>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</si>
  <si>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</si>
  <si>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</si>
  <si>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</si>
  <si>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</si>
  <si>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</si>
  <si>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</si>
  <si>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</si>
  <si>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</si>
  <si>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</si>
  <si>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</si>
  <si>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</si>
  <si>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</si>
  <si>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</si>
  <si>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</si>
  <si>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</si>
  <si>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</si>
  <si>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</si>
  <si>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</si>
  <si>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</si>
  <si>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</si>
  <si>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</si>
  <si>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</si>
  <si>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</si>
  <si>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</si>
  <si>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</si>
  <si>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</si>
  <si>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</si>
  <si>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</si>
  <si>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</si>
  <si>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</si>
  <si>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</si>
  <si>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</si>
  <si>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</si>
  <si>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</si>
  <si>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</si>
  <si>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</si>
  <si>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</si>
  <si>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</si>
  <si>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</si>
  <si>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</si>
  <si>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</si>
  <si>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</si>
  <si>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</si>
  <si>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</si>
  <si>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</si>
  <si>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</si>
  <si>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</si>
  <si>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</si>
  <si>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</si>
  <si>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</si>
  <si>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</si>
  <si>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</si>
  <si>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</si>
  <si>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</si>
  <si>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</si>
  <si>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</si>
  <si>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</si>
  <si>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</si>
  <si>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</si>
  <si>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</si>
  <si>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</si>
  <si>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</si>
  <si>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</si>
  <si>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</si>
  <si>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</si>
  <si>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</si>
  <si>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</si>
  <si>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</si>
  <si>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</si>
  <si>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</si>
  <si>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</si>
  <si>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</si>
  <si>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</si>
  <si>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</si>
  <si>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</si>
  <si>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</si>
  <si>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</si>
  <si>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</si>
  <si>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</si>
  <si>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</si>
  <si>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</si>
  <si>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</si>
  <si>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</si>
  <si>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</si>
  <si>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</si>
  <si>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</si>
  <si>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</si>
  <si>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</si>
  <si>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</si>
  <si>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</si>
  <si>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</si>
  <si>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</si>
  <si>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</si>
  <si>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</si>
  <si>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</si>
  <si>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</si>
  <si>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</si>
  <si>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</si>
  <si>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</si>
  <si>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</si>
  <si>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</si>
  <si>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</si>
  <si>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</si>
  <si>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</si>
  <si>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</si>
  <si>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</si>
  <si>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</si>
  <si>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</si>
  <si>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</si>
  <si>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</si>
  <si>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</si>
  <si>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</si>
  <si>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</si>
  <si>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</si>
  <si>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</si>
  <si>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</si>
  <si>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</si>
  <si>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</si>
  <si>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</si>
  <si>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</si>
  <si>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</si>
  <si>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</si>
  <si>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</si>
  <si>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</si>
  <si>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</si>
  <si>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</si>
  <si>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</si>
  <si>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</si>
  <si>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</si>
  <si>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</si>
  <si>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</si>
  <si>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</si>
  <si>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</si>
  <si>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</si>
  <si>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</si>
  <si>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</si>
  <si>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</si>
  <si>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</si>
  <si>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</si>
  <si>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</si>
  <si>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</si>
  <si>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</si>
  <si>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</si>
  <si>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</si>
  <si>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</si>
  <si>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</si>
  <si>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</si>
  <si>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</si>
  <si>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</si>
  <si>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</si>
  <si>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</si>
  <si>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</si>
  <si>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</si>
  <si>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</si>
  <si>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</si>
  <si>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</si>
  <si>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</si>
  <si>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</si>
  <si>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</si>
  <si>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</si>
  <si>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</si>
  <si>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</si>
  <si>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</si>
  <si>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</si>
  <si>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</si>
  <si>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</si>
  <si>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</si>
  <si>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</si>
  <si>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</si>
  <si>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</si>
  <si>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</si>
  <si>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</si>
  <si>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</si>
  <si>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</si>
  <si>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</si>
  <si>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</si>
  <si>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</si>
  <si>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</si>
  <si>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</si>
  <si>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</si>
  <si>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</si>
  <si>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</si>
  <si>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</si>
  <si>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</si>
  <si>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</si>
  <si>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</si>
  <si>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</si>
  <si>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</si>
  <si>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</si>
  <si>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</si>
  <si>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</si>
  <si>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</si>
  <si>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</si>
  <si>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</si>
  <si>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</si>
  <si>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</si>
  <si>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</si>
  <si>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</si>
  <si>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</si>
  <si>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</si>
  <si>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</si>
  <si>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</si>
  <si>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</si>
  <si>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</si>
  <si>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</si>
  <si>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</si>
  <si>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</si>
  <si>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</si>
  <si>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</si>
  <si>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</si>
  <si>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</si>
  <si>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</si>
  <si>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</si>
  <si>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</si>
  <si>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</si>
  <si>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</si>
  <si>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</si>
  <si>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</si>
  <si>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</si>
  <si>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</si>
  <si>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</si>
  <si>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</si>
  <si>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</si>
  <si>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</si>
  <si>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</si>
  <si>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</si>
  <si>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</si>
  <si>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</si>
  <si>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</si>
  <si>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</si>
  <si>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</si>
  <si>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</si>
  <si>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</si>
  <si>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</si>
  <si>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</si>
  <si>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</si>
  <si>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</si>
  <si>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</si>
  <si>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</si>
  <si>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</si>
  <si>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</si>
  <si>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</si>
  <si>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</si>
  <si>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</si>
  <si>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</si>
  <si>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</si>
  <si>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</si>
  <si>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</si>
  <si>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</si>
  <si>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</si>
  <si>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</si>
  <si>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</si>
  <si>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</si>
  <si>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</si>
  <si>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</si>
  <si>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</si>
  <si>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</si>
  <si>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</si>
  <si>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</si>
  <si>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</si>
  <si>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</si>
  <si>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</si>
  <si>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</si>
  <si>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</si>
  <si>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</si>
  <si>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</si>
  <si>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</si>
  <si>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</si>
  <si>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</si>
  <si>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</si>
  <si>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</si>
  <si>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</si>
  <si>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</si>
  <si>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</si>
  <si>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</si>
  <si>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</si>
  <si>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</si>
  <si>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</si>
  <si>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</si>
  <si>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</si>
  <si>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</si>
  <si>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</si>
  <si>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</si>
  <si>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</si>
  <si>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</si>
  <si>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</si>
  <si>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</si>
  <si>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</si>
  <si>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</si>
  <si>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</si>
  <si>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</si>
  <si>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</si>
  <si>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</si>
  <si>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</si>
  <si>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</si>
  <si>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</si>
  <si>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</si>
  <si>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</si>
  <si>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</si>
  <si>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</si>
  <si>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</si>
  <si>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</si>
  <si>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</si>
  <si>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</si>
  <si>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</si>
  <si>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</si>
  <si>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</si>
  <si>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</si>
  <si>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</si>
  <si>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</si>
  <si>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</si>
  <si>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</si>
  <si>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</si>
  <si>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</si>
  <si>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</si>
  <si>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</si>
  <si>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</si>
  <si>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</si>
  <si>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</si>
  <si>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</si>
  <si>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</si>
  <si>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</si>
  <si>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</si>
  <si>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</si>
  <si>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</si>
  <si>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</si>
  <si>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</si>
  <si>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</si>
  <si>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</si>
  <si>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</si>
  <si>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</si>
  <si>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</si>
  <si>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</si>
  <si>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</si>
  <si>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</si>
  <si>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</si>
  <si>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</si>
  <si>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</si>
  <si>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</si>
  <si>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</si>
  <si>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</si>
  <si>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</si>
  <si>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</si>
  <si>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</si>
  <si>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</si>
  <si>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</si>
  <si>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</si>
  <si>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</si>
  <si>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</si>
  <si>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</si>
  <si>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</si>
  <si>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</si>
  <si>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</si>
  <si>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</si>
  <si>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</si>
  <si>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</si>
  <si>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</si>
  <si>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</si>
  <si>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</si>
  <si>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</si>
  <si>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</si>
  <si>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</si>
  <si>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</si>
  <si>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</si>
  <si>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</si>
  <si>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</si>
  <si>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</si>
  <si>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</si>
  <si>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</si>
  <si>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</si>
  <si>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</si>
  <si>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</si>
  <si>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</si>
  <si>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</si>
  <si>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</si>
  <si>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</si>
  <si>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</si>
  <si>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</si>
  <si>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</si>
  <si>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</si>
  <si>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</si>
  <si>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</si>
  <si>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</si>
  <si>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</si>
  <si>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</si>
  <si>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</si>
  <si>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</si>
  <si>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</si>
  <si>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</si>
  <si>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</si>
  <si>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</si>
  <si>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</si>
  <si>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</si>
  <si>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</si>
  <si>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</si>
  <si>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</si>
  <si>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</si>
  <si>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</si>
  <si>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</si>
  <si>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</si>
  <si>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</si>
  <si>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</si>
  <si>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</si>
  <si>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</si>
  <si>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</si>
  <si>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</si>
  <si>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</si>
  <si>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</si>
  <si>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</si>
  <si>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</si>
  <si>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</si>
  <si>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</si>
  <si>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</si>
  <si>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</si>
  <si>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</si>
  <si>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</si>
  <si>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</si>
  <si>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</si>
  <si>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</si>
  <si>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</si>
  <si>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</si>
  <si>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</si>
  <si>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</si>
  <si>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</si>
  <si>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</si>
  <si>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</si>
  <si>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</si>
  <si>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</si>
  <si>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</si>
  <si>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</si>
  <si>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</si>
  <si>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</si>
  <si>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</si>
  <si>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</si>
  <si>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</si>
  <si>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</si>
  <si>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</si>
  <si>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</si>
  <si>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</si>
  <si>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</si>
  <si>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</si>
  <si>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</si>
  <si>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</si>
  <si>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</si>
  <si>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</si>
  <si>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</si>
  <si>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</si>
  <si>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</si>
  <si>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</si>
  <si>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</si>
  <si>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</si>
  <si>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</si>
  <si>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</si>
  <si>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</si>
  <si>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</si>
  <si>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</si>
  <si>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</si>
  <si>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</si>
  <si>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</si>
  <si>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</si>
  <si>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</si>
  <si>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</si>
  <si>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</si>
  <si>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</si>
  <si>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</si>
  <si>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</si>
  <si>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</si>
  <si>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</si>
  <si>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</si>
  <si>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</si>
  <si>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</si>
  <si>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</si>
  <si>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</si>
  <si>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</si>
  <si>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</si>
  <si>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</si>
  <si>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</si>
  <si>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</si>
  <si>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</si>
  <si>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</si>
  <si>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</si>
  <si>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</si>
  <si>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</si>
  <si>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</si>
  <si>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</si>
  <si>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</si>
  <si>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</si>
  <si>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</si>
  <si>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</si>
  <si>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</si>
  <si>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</si>
  <si>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</si>
  <si>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</si>
  <si>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</si>
  <si>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</si>
  <si>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</si>
  <si>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</si>
  <si>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</si>
  <si>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</si>
  <si>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</si>
  <si>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</si>
  <si>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</si>
  <si>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</si>
  <si>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</si>
  <si>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</si>
  <si>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</si>
  <si>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</si>
  <si>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</si>
  <si>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</si>
  <si>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</si>
  <si>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</si>
  <si>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</si>
  <si>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</si>
  <si>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</si>
  <si>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</si>
  <si>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</si>
  <si>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</si>
  <si>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</si>
  <si>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</si>
  <si>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</si>
  <si>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</si>
  <si>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</si>
  <si>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</si>
  <si>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</si>
  <si>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</si>
  <si>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</si>
  <si>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</si>
  <si>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</si>
  <si>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</si>
  <si>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</si>
  <si>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</si>
  <si>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</si>
  <si>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</si>
  <si>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</si>
  <si>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</si>
  <si>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</si>
  <si>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</si>
  <si>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</si>
  <si>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</si>
  <si>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</si>
  <si>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</si>
  <si>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</si>
  <si>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</si>
  <si>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</si>
  <si>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</si>
  <si>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</si>
  <si>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</si>
  <si>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</si>
  <si>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</si>
  <si>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</si>
  <si>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</si>
  <si>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</si>
  <si>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</si>
  <si>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</si>
  <si>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</si>
  <si>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</si>
  <si>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</si>
  <si>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</si>
  <si>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</si>
  <si>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</si>
  <si>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</si>
  <si>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</si>
  <si>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</si>
  <si>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</si>
  <si>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</si>
  <si>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</si>
  <si>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</si>
  <si>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</si>
  <si>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</si>
  <si>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</si>
  <si>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</si>
  <si>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</si>
  <si>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</si>
  <si>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</si>
  <si>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</si>
  <si>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</si>
  <si>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</si>
  <si>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</si>
  <si>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</si>
  <si>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</si>
  <si>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</si>
  <si>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</si>
  <si>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</si>
  <si>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</si>
  <si>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</si>
  <si>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</si>
  <si>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</si>
  <si>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</si>
  <si>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</si>
  <si>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</si>
  <si>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</si>
  <si>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</si>
  <si>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</si>
  <si>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</si>
  <si>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</si>
  <si>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</si>
  <si>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</si>
  <si>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</si>
  <si>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</si>
  <si>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</si>
  <si>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</si>
  <si>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</si>
  <si>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</si>
  <si>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</si>
  <si>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</si>
  <si>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</si>
  <si>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</si>
  <si>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</si>
  <si>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</si>
  <si>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</si>
  <si>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</si>
  <si>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</si>
  <si>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</si>
  <si>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</si>
  <si>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</si>
  <si>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</si>
  <si>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</si>
  <si>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</si>
  <si>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</si>
  <si>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</si>
  <si>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</si>
  <si>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</si>
  <si>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</si>
  <si>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</si>
  <si>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</si>
  <si>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</si>
  <si>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</si>
  <si>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</si>
  <si>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</si>
  <si>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</si>
  <si>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</si>
  <si>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</si>
  <si>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</si>
  <si>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</si>
  <si>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</si>
  <si>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</si>
  <si>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</si>
  <si>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</si>
  <si>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</si>
  <si>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</si>
  <si>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</si>
  <si>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</si>
  <si>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</si>
  <si>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</si>
  <si>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</si>
  <si>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</si>
  <si>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</si>
  <si>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</si>
  <si>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</si>
  <si>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</si>
  <si>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</si>
  <si>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</si>
  <si>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</si>
  <si>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</si>
  <si>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</si>
  <si>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</si>
  <si>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</si>
  <si>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</si>
  <si>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</si>
  <si>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</si>
  <si>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</si>
  <si>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</si>
  <si>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</si>
  <si>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</si>
  <si>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</si>
  <si>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</si>
  <si>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</si>
  <si>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</si>
  <si>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</si>
  <si>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</si>
  <si>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</si>
  <si>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</si>
  <si>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</si>
  <si>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</si>
  <si>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</si>
  <si>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</si>
  <si>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</si>
  <si>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</si>
  <si>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</si>
  <si>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</si>
  <si>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</si>
  <si>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</si>
  <si>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</si>
  <si>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</si>
  <si>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</si>
  <si>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</si>
  <si>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</si>
  <si>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</si>
  <si>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</si>
  <si>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</si>
  <si>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</si>
  <si>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</si>
  <si>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</si>
  <si>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</si>
  <si>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</si>
  <si>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</si>
  <si>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</si>
  <si>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</si>
  <si>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</si>
  <si>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</si>
  <si>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</si>
  <si>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</si>
  <si>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</si>
  <si>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</si>
  <si>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</si>
  <si>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</si>
  <si>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</si>
  <si>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</si>
  <si>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</si>
  <si>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</si>
  <si>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</si>
  <si>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</si>
  <si>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</si>
  <si>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</si>
  <si>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</si>
  <si>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</si>
  <si>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</si>
  <si>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</si>
  <si>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</si>
  <si>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</si>
  <si>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</si>
  <si>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</si>
  <si>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</si>
  <si>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</si>
  <si>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</si>
  <si>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</si>
  <si>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</si>
  <si>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</si>
  <si>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</si>
  <si>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</si>
  <si>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</si>
  <si>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</si>
  <si>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</si>
  <si>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</si>
  <si>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</si>
  <si>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</si>
  <si>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</si>
  <si>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</si>
  <si>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</si>
  <si>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</si>
  <si>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</si>
  <si>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</si>
  <si>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</si>
  <si>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</si>
  <si>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</si>
  <si>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</si>
  <si>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</si>
  <si>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</si>
  <si>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</si>
  <si>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</si>
  <si>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</si>
  <si>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</si>
  <si>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</si>
  <si>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</si>
  <si>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</si>
  <si>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</si>
  <si>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</si>
  <si>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</si>
  <si>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</si>
  <si>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</si>
  <si>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</si>
  <si>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</si>
  <si>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</si>
  <si>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</si>
  <si>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</si>
  <si>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</si>
  <si>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</si>
  <si>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</si>
  <si>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</si>
  <si>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</si>
  <si>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</si>
  <si>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</si>
  <si>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</si>
  <si>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</si>
  <si>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</si>
  <si>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</si>
  <si>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</si>
  <si>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</si>
  <si>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</si>
  <si>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</si>
  <si>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</si>
  <si>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</si>
  <si>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</si>
  <si>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</si>
  <si>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</si>
  <si>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</si>
  <si>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</si>
  <si>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</si>
  <si>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</si>
  <si>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</si>
  <si>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</si>
  <si>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</si>
  <si>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</si>
  <si>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</si>
  <si>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</si>
  <si>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</si>
  <si>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</si>
  <si>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</si>
  <si>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</si>
  <si>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</si>
  <si>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</si>
  <si>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</si>
  <si>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</si>
  <si>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</si>
  <si>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</si>
  <si>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</si>
  <si>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</si>
  <si>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</si>
  <si>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</si>
  <si>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</si>
  <si>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</si>
  <si>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</si>
  <si>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</si>
  <si>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</si>
  <si>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</si>
  <si>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</si>
  <si>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</si>
  <si>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</si>
  <si>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</si>
  <si>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</si>
  <si>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</si>
  <si>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</si>
  <si>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</si>
  <si>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</si>
  <si>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</si>
  <si>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</si>
  <si>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</si>
  <si>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</si>
  <si>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</si>
  <si>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</si>
  <si>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</si>
  <si>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</si>
  <si>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</si>
  <si>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</si>
  <si>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</si>
  <si>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</si>
  <si>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</si>
  <si>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</si>
  <si>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</si>
  <si>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</si>
  <si>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</si>
  <si>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</si>
  <si>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</si>
  <si>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</si>
  <si>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</si>
  <si>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</si>
  <si>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</si>
  <si>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</si>
  <si>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</si>
  <si>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</si>
  <si>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</si>
  <si>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</si>
  <si>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</si>
  <si>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</si>
  <si>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</si>
  <si>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</si>
  <si>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</si>
  <si>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</si>
  <si>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</si>
  <si>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</si>
  <si>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</si>
  <si>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</si>
  <si>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</si>
  <si>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</si>
  <si>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</si>
  <si>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</si>
  <si>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</si>
  <si>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</si>
  <si>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</si>
  <si>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</si>
  <si>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</si>
  <si>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</si>
  <si>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</si>
  <si>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</si>
  <si>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</si>
  <si>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</si>
  <si>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</si>
  <si>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</si>
  <si>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</si>
  <si>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</si>
  <si>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</si>
  <si>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</si>
  <si>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</si>
  <si>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</si>
  <si>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</si>
  <si>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</si>
  <si>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</si>
  <si>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</si>
  <si>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</si>
  <si>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</si>
  <si>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</si>
  <si>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</si>
  <si>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</si>
  <si>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</si>
  <si>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</si>
  <si>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</si>
  <si>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</si>
  <si>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</si>
  <si>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</si>
  <si>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</si>
  <si>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</si>
  <si>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</si>
  <si>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</si>
  <si>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</si>
  <si>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</si>
  <si>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</si>
  <si>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</si>
  <si>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</si>
  <si>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</si>
  <si>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</si>
  <si>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</si>
  <si>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</si>
  <si>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</si>
  <si>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</si>
  <si>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</si>
  <si>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</si>
  <si>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</si>
  <si>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</si>
  <si>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</si>
  <si>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</si>
  <si>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</si>
  <si>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</si>
  <si>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</si>
  <si>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</si>
  <si>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</si>
  <si>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</si>
  <si>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</si>
  <si>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</si>
  <si>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</si>
  <si>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</si>
  <si>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</si>
  <si>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</si>
  <si>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</si>
  <si>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</si>
  <si>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</si>
  <si>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</si>
  <si>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</si>
  <si>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</si>
  <si>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</si>
  <si>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</si>
  <si>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</si>
  <si>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</si>
  <si>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</si>
  <si>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</si>
  <si>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</si>
  <si>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</si>
  <si>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</si>
  <si>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</si>
  <si>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</si>
  <si>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</si>
  <si>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</si>
  <si>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</si>
  <si>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</si>
  <si>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</si>
  <si>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</si>
  <si>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</si>
  <si>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</si>
  <si>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</si>
  <si>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</si>
  <si>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</si>
  <si>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</si>
  <si>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</si>
  <si>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</si>
  <si>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</si>
  <si>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</si>
  <si>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</si>
  <si>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</si>
  <si>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</si>
  <si>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</si>
  <si>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</si>
  <si>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</si>
  <si>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</si>
  <si>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</si>
  <si>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</si>
  <si>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</si>
  <si>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</si>
  <si>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</si>
  <si>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</si>
  <si>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</si>
  <si>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</si>
  <si>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</si>
  <si>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</si>
  <si>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</si>
  <si>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</si>
  <si>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</si>
  <si>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</si>
  <si>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</si>
  <si>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</si>
  <si>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</si>
  <si>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</si>
  <si>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</si>
  <si>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</si>
  <si>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</si>
  <si>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</si>
  <si>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</si>
  <si>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</si>
  <si>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</si>
  <si>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</si>
  <si>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</si>
  <si>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</si>
  <si>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</si>
  <si>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</si>
  <si>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</si>
  <si>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</si>
  <si>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</si>
  <si>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</si>
  <si>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</si>
  <si>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</si>
  <si>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</si>
  <si>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</si>
  <si>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</si>
  <si>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</si>
  <si>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</si>
  <si>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</si>
  <si>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</si>
  <si>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</si>
  <si>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</si>
  <si>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</si>
  <si>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</si>
  <si>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</si>
  <si>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</si>
  <si>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</si>
  <si>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</si>
  <si>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</si>
  <si>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</si>
  <si>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</si>
  <si>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</si>
  <si>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</si>
  <si>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</si>
  <si>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</si>
  <si>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</si>
  <si>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</si>
  <si>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</si>
  <si>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</si>
  <si>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</si>
  <si>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</si>
  <si>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</si>
  <si>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</si>
  <si>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</si>
  <si>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</si>
  <si>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</si>
  <si>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</si>
  <si>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</si>
  <si>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</si>
  <si>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</si>
  <si>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</si>
  <si>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</si>
  <si>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</si>
  <si>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</si>
  <si>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</si>
  <si>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</si>
  <si>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</si>
  <si>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</si>
  <si>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</si>
  <si>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</si>
  <si>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</si>
  <si>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</si>
  <si>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</si>
  <si>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</si>
  <si>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</si>
  <si>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</si>
  <si>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</si>
  <si>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</si>
  <si>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</si>
  <si>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</si>
  <si>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</si>
  <si>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</si>
  <si>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</si>
  <si>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</si>
  <si>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</si>
  <si>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</si>
  <si>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</si>
  <si>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</si>
  <si>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</si>
  <si>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</si>
  <si>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</si>
  <si>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</si>
  <si>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</si>
  <si>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</si>
  <si>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</si>
  <si>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</si>
  <si>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</si>
  <si>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</si>
  <si>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</si>
  <si>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</si>
  <si>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</si>
  <si>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</si>
  <si>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</si>
  <si>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</si>
  <si>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</si>
  <si>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</si>
  <si>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</si>
  <si>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</si>
  <si>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</si>
  <si>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</si>
  <si>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</si>
  <si>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</si>
  <si>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</si>
  <si>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</si>
  <si>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</si>
  <si>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</si>
  <si>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</si>
  <si>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</si>
  <si>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</si>
  <si>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</si>
  <si>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</si>
  <si>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</si>
  <si>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</si>
  <si>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</si>
  <si>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</si>
  <si>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</si>
  <si>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</si>
  <si>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</si>
  <si>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</si>
  <si>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</si>
  <si>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</si>
  <si>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</si>
  <si>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</si>
  <si>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</si>
  <si>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</si>
  <si>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</si>
  <si>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</si>
  <si>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</si>
  <si>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</si>
  <si>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</si>
  <si>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</si>
  <si>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</si>
  <si>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</si>
  <si>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</si>
  <si>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</si>
  <si>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</si>
  <si>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</si>
  <si>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</si>
  <si>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</si>
  <si>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</si>
  <si>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</si>
  <si>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</si>
  <si>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</si>
  <si>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</si>
  <si>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</si>
  <si>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</si>
  <si>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</si>
  <si>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</si>
  <si>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</si>
  <si>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</si>
  <si>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</si>
  <si>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</si>
  <si>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</si>
  <si>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</si>
  <si>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</si>
  <si>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</si>
  <si>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</si>
  <si>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</si>
  <si>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</si>
  <si>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</si>
  <si>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</si>
  <si>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</si>
  <si>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</si>
  <si>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</si>
  <si>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</si>
  <si>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</si>
  <si>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</si>
  <si>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</si>
  <si>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</si>
  <si>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</si>
  <si>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</si>
  <si>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</si>
  <si>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</si>
  <si>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</si>
  <si>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</si>
  <si>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</si>
  <si>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</si>
  <si>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</si>
  <si>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</si>
  <si>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</si>
  <si>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</si>
  <si>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</si>
  <si>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</si>
  <si>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</si>
  <si>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</si>
  <si>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</si>
  <si>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</si>
  <si>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</si>
  <si>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</si>
  <si>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</si>
  <si>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</si>
  <si>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</si>
  <si>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</si>
  <si>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</si>
  <si>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</si>
  <si>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</si>
  <si>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</si>
  <si>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</si>
  <si>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</si>
  <si>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</si>
  <si>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</si>
  <si>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</si>
  <si>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</si>
  <si>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</si>
  <si>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</si>
  <si>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</si>
  <si>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</si>
  <si>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</si>
  <si>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</si>
  <si>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</si>
  <si>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</si>
  <si>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</si>
  <si>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</si>
  <si>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</si>
  <si>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</si>
  <si>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</si>
  <si>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</si>
  <si>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</si>
  <si>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</si>
  <si>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</si>
  <si>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</si>
  <si>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</si>
  <si>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</si>
  <si>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</si>
  <si>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</si>
  <si>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</si>
  <si>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</si>
  <si>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</si>
  <si>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</si>
  <si>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</si>
  <si>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</si>
  <si>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</si>
  <si>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</si>
  <si>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</si>
  <si>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</si>
  <si>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</si>
  <si>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</si>
  <si>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</si>
  <si>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</si>
  <si>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</si>
  <si>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</si>
  <si>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</si>
  <si>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</si>
  <si>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</si>
  <si>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</si>
  <si>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</si>
  <si>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</si>
  <si>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</si>
  <si>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</si>
  <si>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</si>
  <si>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</si>
  <si>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</si>
  <si>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</si>
  <si>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</si>
  <si>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</si>
  <si>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</si>
  <si>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</si>
  <si>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</si>
  <si>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</si>
  <si>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</si>
  <si>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</si>
  <si>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</si>
  <si>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</si>
  <si>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</si>
  <si>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</si>
  <si>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</si>
  <si>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</si>
  <si>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</si>
  <si>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</si>
  <si>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</si>
  <si>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</si>
  <si>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</si>
  <si>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</si>
  <si>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</si>
  <si>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</si>
  <si>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</si>
  <si>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</si>
  <si>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</si>
  <si>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</si>
  <si>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</si>
  <si>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</si>
  <si>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</si>
  <si>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</si>
  <si>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</si>
  <si>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</si>
  <si>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</si>
  <si>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</si>
  <si>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</si>
  <si>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</si>
  <si>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</si>
  <si>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</si>
  <si>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</si>
  <si>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</si>
  <si>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</si>
  <si>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</si>
  <si>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</si>
  <si>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</si>
  <si>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</si>
  <si>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</si>
  <si>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</si>
  <si>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</si>
  <si>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</si>
  <si>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</si>
  <si>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</si>
  <si>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</si>
  <si>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</si>
  <si>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</si>
  <si>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</si>
  <si>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</si>
  <si>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</si>
  <si>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</si>
  <si>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</si>
  <si>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</si>
  <si>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</si>
  <si>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</si>
  <si>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</si>
  <si>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</si>
  <si>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</si>
  <si>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</si>
  <si>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</si>
  <si>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</si>
  <si>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</si>
  <si>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</si>
  <si>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</si>
  <si>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</si>
  <si>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</si>
  <si>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</si>
  <si>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</si>
  <si>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</si>
  <si>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</si>
  <si>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</si>
  <si>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</si>
  <si>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</si>
  <si>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</si>
  <si>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</si>
  <si>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</si>
  <si>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</si>
  <si>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</si>
  <si>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</si>
  <si>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</si>
  <si>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</si>
  <si>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</si>
  <si>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</si>
  <si>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</si>
  <si>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</si>
  <si>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</si>
  <si>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</si>
  <si>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</si>
  <si>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</si>
  <si>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</si>
  <si>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</si>
  <si>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</si>
  <si>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</si>
  <si>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</si>
  <si>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</si>
  <si>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</si>
  <si>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</si>
  <si>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</si>
  <si>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</si>
  <si>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</si>
  <si>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</si>
  <si>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</si>
  <si>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</si>
  <si>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</si>
  <si>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</si>
  <si>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</si>
  <si>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</si>
  <si>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</si>
  <si>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</si>
  <si>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</si>
  <si>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</si>
  <si>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</si>
  <si>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</si>
  <si>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</si>
  <si>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</si>
  <si>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</si>
  <si>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</si>
  <si>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</si>
  <si>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</si>
  <si>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</si>
  <si>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</si>
  <si>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</si>
  <si>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</si>
  <si>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</si>
  <si>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</si>
  <si>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</si>
  <si>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</si>
  <si>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</si>
  <si>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</si>
  <si>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</si>
  <si>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</si>
  <si>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</si>
  <si>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</si>
  <si>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</si>
  <si>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</si>
  <si>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</si>
  <si>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</si>
  <si>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</si>
  <si>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</si>
  <si>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</si>
  <si>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</si>
  <si>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</si>
  <si>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</si>
  <si>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</si>
  <si>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</si>
  <si>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</si>
  <si>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</si>
  <si>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</si>
  <si>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</si>
  <si>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</si>
  <si>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</si>
  <si>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</si>
  <si>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</si>
  <si>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</si>
  <si>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</si>
  <si>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</si>
  <si>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</si>
  <si>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</si>
  <si>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</si>
  <si>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</si>
  <si>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</si>
  <si>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</si>
  <si>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</si>
  <si>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</si>
  <si>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</si>
  <si>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</si>
  <si>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</si>
  <si>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</si>
  <si>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</si>
  <si>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</si>
  <si>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</si>
  <si>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</si>
  <si>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</si>
  <si>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</si>
  <si>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</si>
  <si>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</si>
  <si>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</si>
  <si>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</si>
  <si>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</si>
  <si>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</si>
  <si>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</si>
  <si>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</si>
  <si>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</si>
  <si>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</si>
  <si>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</si>
  <si>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</si>
  <si>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</si>
  <si>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</si>
  <si>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</si>
  <si>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</si>
  <si>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</si>
  <si>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</si>
  <si>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</si>
  <si>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</si>
  <si>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</si>
  <si>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</si>
  <si>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</si>
  <si>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</si>
  <si>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</si>
  <si>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</si>
  <si>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</si>
  <si>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</si>
  <si>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</si>
  <si>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</si>
  <si>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</si>
  <si>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</si>
  <si>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</si>
  <si>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</si>
  <si>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</si>
  <si>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</si>
  <si>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</si>
  <si>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</si>
  <si>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</si>
  <si>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</si>
  <si>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</si>
  <si>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</si>
  <si>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</si>
  <si>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</si>
  <si>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</si>
  <si>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</si>
  <si>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</si>
  <si>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</si>
  <si>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</si>
  <si>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</si>
  <si>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</si>
  <si>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</si>
  <si>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</si>
  <si>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</si>
  <si>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</si>
  <si>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</si>
  <si>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</si>
  <si>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</si>
  <si>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</si>
  <si>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</si>
  <si>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</si>
  <si>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</si>
  <si>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</si>
  <si>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</si>
  <si>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</si>
  <si>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</si>
  <si>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</si>
  <si>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</si>
  <si>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</si>
  <si>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</si>
  <si>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</si>
  <si>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</si>
  <si>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</si>
  <si>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</si>
  <si>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</si>
  <si>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</si>
  <si>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</si>
  <si>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</si>
  <si>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</si>
  <si>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</si>
  <si>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</si>
  <si>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</si>
  <si>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</si>
  <si>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</si>
  <si>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</si>
  <si>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</si>
  <si>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</si>
  <si>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</si>
  <si>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</si>
  <si>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</si>
  <si>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</si>
  <si>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</si>
  <si>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</si>
  <si>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</si>
  <si>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</si>
  <si>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</si>
  <si>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</si>
  <si>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</si>
  <si>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</si>
  <si>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</si>
  <si>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</si>
  <si>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</si>
  <si>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</si>
  <si>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</si>
  <si>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</si>
  <si>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</si>
  <si>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</si>
  <si>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</si>
  <si>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</si>
  <si>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</si>
  <si>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</si>
  <si>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</si>
  <si>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</si>
  <si>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</si>
  <si>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</si>
  <si>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</si>
  <si>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</si>
  <si>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</si>
  <si>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</si>
  <si>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</si>
  <si>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</si>
  <si>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</si>
  <si>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</si>
  <si>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</si>
  <si>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</si>
  <si>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</si>
  <si>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</si>
  <si>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</si>
  <si>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</si>
  <si>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</si>
  <si>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</si>
  <si>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</si>
  <si>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</si>
  <si>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</si>
  <si>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</si>
  <si>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</si>
  <si>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</si>
  <si>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</si>
  <si>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</si>
  <si>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</si>
  <si>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</si>
  <si>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</si>
  <si>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</si>
  <si>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</si>
  <si>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</si>
  <si>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</si>
  <si>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</si>
  <si>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</si>
  <si>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</si>
  <si>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</si>
  <si>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</si>
  <si>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</si>
  <si>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</si>
  <si>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</si>
  <si>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</si>
  <si>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</si>
  <si>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</si>
  <si>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</si>
  <si>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</si>
  <si>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</si>
  <si>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</si>
  <si>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</si>
  <si>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</si>
  <si>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</si>
  <si>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</si>
  <si>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</si>
  <si>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</si>
  <si>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</si>
  <si>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</si>
  <si>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</si>
  <si>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</si>
  <si>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</si>
  <si>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</si>
  <si>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</si>
  <si>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</si>
  <si>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</si>
  <si>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</si>
  <si>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</si>
  <si>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</si>
  <si>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</si>
  <si>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</si>
  <si>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</si>
  <si>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</si>
  <si>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</si>
  <si>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</si>
  <si>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</si>
  <si>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</si>
  <si>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</si>
  <si>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</si>
  <si>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</si>
  <si>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</si>
  <si>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</si>
  <si>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</si>
  <si>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</si>
  <si>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</si>
  <si>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</si>
  <si>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</si>
  <si>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</si>
  <si>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</si>
  <si>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</si>
  <si>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</si>
  <si>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</si>
  <si>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</si>
  <si>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</si>
  <si>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</si>
  <si>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</si>
  <si>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</si>
  <si>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</si>
  <si>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</si>
  <si>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</si>
  <si>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</si>
  <si>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</si>
  <si>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</si>
  <si>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</si>
  <si>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</si>
  <si>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</si>
  <si>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</si>
  <si>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</si>
  <si>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</si>
  <si>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</si>
  <si>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</si>
  <si>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</si>
  <si>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</si>
  <si>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</si>
  <si>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</si>
  <si>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</si>
  <si>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</si>
  <si>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</si>
  <si>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</si>
  <si>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</si>
  <si>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</si>
  <si>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</si>
  <si>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</si>
  <si>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</si>
  <si>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</si>
  <si>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</si>
  <si>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</si>
  <si>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</si>
  <si>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</si>
  <si>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</si>
  <si>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</si>
  <si>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</si>
  <si>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</si>
  <si>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</si>
  <si>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</si>
  <si>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</si>
  <si>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</si>
  <si>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</si>
  <si>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</si>
  <si>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</si>
  <si>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</si>
  <si>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</si>
  <si>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</si>
  <si>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</si>
  <si>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</si>
  <si>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</si>
  <si>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</si>
  <si>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</si>
  <si>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</si>
  <si>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</si>
  <si>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</si>
  <si>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</si>
  <si>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</si>
  <si>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</si>
  <si>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</si>
  <si>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</si>
  <si>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</si>
  <si>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</si>
  <si>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</si>
  <si>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</si>
  <si>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</si>
  <si>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</si>
  <si>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</si>
  <si>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</si>
  <si>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</si>
  <si>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</si>
  <si>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</si>
  <si>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</si>
  <si>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</si>
  <si>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</si>
  <si>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</si>
  <si>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</si>
  <si>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</si>
  <si>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</si>
  <si>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</si>
  <si>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</si>
  <si>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</si>
  <si>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</si>
  <si>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</si>
  <si>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</si>
  <si>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</si>
  <si>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</si>
  <si>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</si>
  <si>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</si>
  <si>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</si>
  <si>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</si>
  <si>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</si>
  <si>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</si>
  <si>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</si>
  <si>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</si>
  <si>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</si>
  <si>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</si>
  <si>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</si>
  <si>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</si>
  <si>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</si>
  <si>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</si>
  <si>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</si>
  <si>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</si>
  <si>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</si>
  <si>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</si>
  <si>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</si>
  <si>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</si>
  <si>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</si>
  <si>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</si>
  <si>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</si>
  <si>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</si>
  <si>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</si>
  <si>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</si>
  <si>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</si>
  <si>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</si>
  <si>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</si>
  <si>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</si>
  <si>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</si>
  <si>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</si>
  <si>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</si>
  <si>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</si>
  <si>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</si>
  <si>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</si>
  <si>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</si>
  <si>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</si>
  <si>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</si>
  <si>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</si>
  <si>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</si>
  <si>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</si>
  <si>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</si>
  <si>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</si>
  <si>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</si>
  <si>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</si>
  <si>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</si>
  <si>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</si>
  <si>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</si>
  <si>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</si>
  <si>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</si>
  <si>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</si>
  <si>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</si>
  <si>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</si>
  <si>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</si>
  <si>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</si>
  <si>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</si>
  <si>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</si>
  <si>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</si>
  <si>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</si>
  <si>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</si>
  <si>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</si>
  <si>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</si>
  <si>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</si>
  <si>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</si>
  <si>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</si>
  <si>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</si>
  <si>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</si>
  <si>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</si>
  <si>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</si>
  <si>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</si>
  <si>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</si>
  <si>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</si>
  <si>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</si>
  <si>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</si>
  <si>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</si>
  <si>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</si>
  <si>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</si>
  <si>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</si>
  <si>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</si>
  <si>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</si>
  <si>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</si>
  <si>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</si>
  <si>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</si>
  <si>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</si>
  <si>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</si>
  <si>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</si>
  <si>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</si>
  <si>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</si>
  <si>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</si>
  <si>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</si>
  <si>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</si>
  <si>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</si>
  <si>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</si>
  <si>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</si>
  <si>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</si>
  <si>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</si>
  <si>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</si>
  <si>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</si>
  <si>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</si>
  <si>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</si>
  <si>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</si>
  <si>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</si>
  <si>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</si>
  <si>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</si>
  <si>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</si>
  <si>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</si>
  <si>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</si>
  <si>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</si>
  <si>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</si>
  <si>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</si>
  <si>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</si>
  <si>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</si>
  <si>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</si>
  <si>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</si>
  <si>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</si>
  <si>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</si>
  <si>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</si>
  <si>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</si>
  <si>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</si>
  <si>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</si>
  <si>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</si>
  <si>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</si>
  <si>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</si>
  <si>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</si>
  <si>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</si>
  <si>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</si>
  <si>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</si>
  <si>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</si>
  <si>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</si>
  <si>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</si>
  <si>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</si>
  <si>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</si>
  <si>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</si>
  <si>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</si>
  <si>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</si>
  <si>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</si>
  <si>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</si>
  <si>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</si>
  <si>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</si>
  <si>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</si>
  <si>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</si>
  <si>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</si>
  <si>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</si>
  <si>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</si>
  <si>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</si>
  <si>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</si>
  <si>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</si>
  <si>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</si>
  <si>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</si>
  <si>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</si>
  <si>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</si>
  <si>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</si>
  <si>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</si>
  <si>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</si>
  <si>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</si>
  <si>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</si>
  <si>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</si>
  <si>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</si>
  <si>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</si>
  <si>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</si>
  <si>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</si>
  <si>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</si>
  <si>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</si>
  <si>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</si>
  <si>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</si>
  <si>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</si>
  <si>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</si>
  <si>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</si>
  <si>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</si>
  <si>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</si>
  <si>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</si>
  <si>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</si>
  <si>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</si>
  <si>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</si>
  <si>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</si>
  <si>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</si>
  <si>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</si>
  <si>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</si>
  <si>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</si>
  <si>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</si>
  <si>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</si>
  <si>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</si>
  <si>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</si>
  <si>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</si>
  <si>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</si>
  <si>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</si>
  <si>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</si>
  <si>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</si>
  <si>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</si>
  <si>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</si>
  <si>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</si>
  <si>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</si>
  <si>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</si>
  <si>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</si>
  <si>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</si>
  <si>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</si>
  <si>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</si>
  <si>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</si>
  <si>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</si>
  <si>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</si>
  <si>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</si>
  <si>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</si>
  <si>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</si>
  <si>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</si>
  <si>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</si>
  <si>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</si>
  <si>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</si>
  <si>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</si>
  <si>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</si>
  <si>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</si>
  <si>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</si>
  <si>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</si>
  <si>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</si>
  <si>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</si>
  <si>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</si>
  <si>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</si>
  <si>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</si>
  <si>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</si>
  <si>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</si>
  <si>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</si>
  <si>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</si>
  <si>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</si>
  <si>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</si>
  <si>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</si>
  <si>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</si>
  <si>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</si>
  <si>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</si>
  <si>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</si>
  <si>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</si>
  <si>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</si>
  <si>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</si>
  <si>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</si>
  <si>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</si>
  <si>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</si>
  <si>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</si>
  <si>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</si>
  <si>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</si>
  <si>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</si>
  <si>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</si>
  <si>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</si>
  <si>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</si>
  <si>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</si>
  <si>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</si>
  <si>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</si>
  <si>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</si>
  <si>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</si>
  <si>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</si>
  <si>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</si>
  <si>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</si>
  <si>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</si>
  <si>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</si>
  <si>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</si>
  <si>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</si>
  <si>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</si>
  <si>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</si>
  <si>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</si>
  <si>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</si>
  <si>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</si>
  <si>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</si>
  <si>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</si>
  <si>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</si>
  <si>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</si>
  <si>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</si>
  <si>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</si>
  <si>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</si>
  <si>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</si>
  <si>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</si>
  <si>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</si>
  <si>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</si>
  <si>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</si>
  <si>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</si>
  <si>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</si>
  <si>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</si>
  <si>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</si>
  <si>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</si>
  <si>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</si>
  <si>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</si>
  <si>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</si>
  <si>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</si>
  <si>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</si>
  <si>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</si>
  <si>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</si>
  <si>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</si>
  <si>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</si>
  <si>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</si>
  <si>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</si>
  <si>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</si>
  <si>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</si>
  <si>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</si>
  <si>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</si>
  <si>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</si>
  <si>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</si>
  <si>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</si>
  <si>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</si>
  <si>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</si>
  <si>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</si>
  <si>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</si>
  <si>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</si>
  <si>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</si>
  <si>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</si>
  <si>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</si>
  <si>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</si>
  <si>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</si>
  <si>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</si>
  <si>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</si>
  <si>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</si>
  <si>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</si>
  <si>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</si>
  <si>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</si>
  <si>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</si>
  <si>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</si>
  <si>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</si>
  <si>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</si>
  <si>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</si>
  <si>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</si>
  <si>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</si>
  <si>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</si>
  <si>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</si>
  <si>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</si>
  <si>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</si>
  <si>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</si>
  <si>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</si>
  <si>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</si>
  <si>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</si>
  <si>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</si>
  <si>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</si>
  <si>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</si>
  <si>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</si>
  <si>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</si>
  <si>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</si>
  <si>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</si>
  <si>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</si>
  <si>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</si>
  <si>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</si>
  <si>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</si>
  <si>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</si>
  <si>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</si>
  <si>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</si>
  <si>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</si>
  <si>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</si>
  <si>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</si>
  <si>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</si>
  <si>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</si>
  <si>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</si>
  <si>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</si>
  <si>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</si>
  <si>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</si>
  <si>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</si>
  <si>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</si>
  <si>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</si>
  <si>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</si>
  <si>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</si>
  <si>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</si>
  <si>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</si>
  <si>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</si>
  <si>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</si>
  <si>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</si>
  <si>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</si>
  <si>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</si>
  <si>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</si>
  <si>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</si>
  <si>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</si>
  <si>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</si>
  <si>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</si>
  <si>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</si>
  <si>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</si>
  <si>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</si>
  <si>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</si>
  <si>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</si>
  <si>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</si>
  <si>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</si>
  <si>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</si>
  <si>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</si>
  <si>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</si>
  <si>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</si>
  <si>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</si>
  <si>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</si>
  <si>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</si>
  <si>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</si>
  <si>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</si>
  <si>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</si>
  <si>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</si>
  <si>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</si>
  <si>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</si>
  <si>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</si>
  <si>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</si>
  <si>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</si>
  <si>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</si>
  <si>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</si>
  <si>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</si>
  <si>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</si>
  <si>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</si>
  <si>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</si>
  <si>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</si>
  <si>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</si>
  <si>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</si>
  <si>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</si>
  <si>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</si>
  <si>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</si>
  <si>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</si>
  <si>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</si>
  <si>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</si>
  <si>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</si>
  <si>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</si>
  <si>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</si>
  <si>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</si>
  <si>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</si>
  <si>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</si>
  <si>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</si>
  <si>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</si>
  <si>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</si>
  <si>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</si>
  <si>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</si>
  <si>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</si>
  <si>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</si>
  <si>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</si>
  <si>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</si>
  <si>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</si>
  <si>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</si>
  <si>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</si>
  <si>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</si>
  <si>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</si>
  <si>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</si>
  <si>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</si>
  <si>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</si>
  <si>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</si>
  <si>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</si>
  <si>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</si>
  <si>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</si>
  <si>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</si>
  <si>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</si>
  <si>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</si>
  <si>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</si>
  <si>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</si>
  <si>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</si>
  <si>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</si>
  <si>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</si>
  <si>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</si>
  <si>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</si>
  <si>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</si>
  <si>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</si>
  <si>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</si>
  <si>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</si>
  <si>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</si>
  <si>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</si>
  <si>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</si>
  <si>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</si>
  <si>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</si>
  <si>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</si>
  <si>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</si>
  <si>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</si>
  <si>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</si>
  <si>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</si>
  <si>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</si>
  <si>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</si>
  <si>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</si>
  <si>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</si>
  <si>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</si>
  <si>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</si>
  <si>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</si>
  <si>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</si>
  <si>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</si>
  <si>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</si>
  <si>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</si>
  <si>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</si>
  <si>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</si>
  <si>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</si>
  <si>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</si>
  <si>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</si>
  <si>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</si>
  <si>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</si>
  <si>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</si>
  <si>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</si>
  <si>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</si>
  <si>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</si>
  <si>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</si>
  <si>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</si>
  <si>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</si>
  <si>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</si>
  <si>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</si>
  <si>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</si>
  <si>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</si>
  <si>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</si>
  <si>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</si>
  <si>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</si>
  <si>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</si>
  <si>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</si>
  <si>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</si>
  <si>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</si>
  <si>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</si>
  <si>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</si>
  <si>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</si>
  <si>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</si>
  <si>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</si>
  <si>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</si>
  <si>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</si>
  <si>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</si>
  <si>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</si>
  <si>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</si>
  <si>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</si>
  <si>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</si>
  <si>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</si>
  <si>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</si>
  <si>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</si>
  <si>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</si>
  <si>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</si>
  <si>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</si>
  <si>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</si>
  <si>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</si>
  <si>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</si>
  <si>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</si>
  <si>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</si>
  <si>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</si>
  <si>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</si>
  <si>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</si>
  <si>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</si>
  <si>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</si>
  <si>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</si>
  <si>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</si>
  <si>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</si>
  <si>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</si>
  <si>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</si>
  <si>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</si>
  <si>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</si>
  <si>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</si>
  <si>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</si>
  <si>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</si>
  <si>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</si>
  <si>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</si>
  <si>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</si>
  <si>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</si>
  <si>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</si>
  <si>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</si>
  <si>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</si>
  <si>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</si>
  <si>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</si>
  <si>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</si>
  <si>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</si>
  <si>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</si>
  <si>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</si>
  <si>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</si>
  <si>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</si>
  <si>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</si>
  <si>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</si>
  <si>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</si>
  <si>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</si>
  <si>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</si>
  <si>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</si>
  <si>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</si>
  <si>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</si>
  <si>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</si>
  <si>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</si>
  <si>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</si>
  <si>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</si>
  <si>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</si>
  <si>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</si>
  <si>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</si>
  <si>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</si>
  <si>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</si>
  <si>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</si>
  <si>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</si>
  <si>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</si>
  <si>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</si>
  <si>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</si>
  <si>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</si>
  <si>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</si>
  <si>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</si>
  <si>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</si>
  <si>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</si>
  <si>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</si>
  <si>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</si>
  <si>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</si>
  <si>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</si>
  <si>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</si>
  <si>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</si>
  <si>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</si>
  <si>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</si>
  <si>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</si>
  <si>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</si>
  <si>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</si>
  <si>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</si>
  <si>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</si>
  <si>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</si>
  <si>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</si>
  <si>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</si>
  <si>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</si>
  <si>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</si>
  <si>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</si>
  <si>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</si>
  <si>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</si>
  <si>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</si>
  <si>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</si>
  <si>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</si>
  <si>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</si>
  <si>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</si>
  <si>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</si>
  <si>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</si>
  <si>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</si>
  <si>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</si>
  <si>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</si>
  <si>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</si>
  <si>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</si>
  <si>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</si>
  <si>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</si>
  <si>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</si>
  <si>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</si>
  <si>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</si>
  <si>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</si>
  <si>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</si>
  <si>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</si>
  <si>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</si>
  <si>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</si>
  <si>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</si>
  <si>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</si>
  <si>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</si>
  <si>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</si>
  <si>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</si>
  <si>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</si>
  <si>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</si>
  <si>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</si>
  <si>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</si>
  <si>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</si>
  <si>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</si>
  <si>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</si>
  <si>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</si>
  <si>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</si>
  <si>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</si>
  <si>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</si>
  <si>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</si>
  <si>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</si>
  <si>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</si>
  <si>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</si>
  <si>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</si>
  <si>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</si>
  <si>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</si>
  <si>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</si>
  <si>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</si>
  <si>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</si>
  <si>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</si>
  <si>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</si>
  <si>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</si>
  <si>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</si>
  <si>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</si>
  <si>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</si>
  <si>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</si>
  <si>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</si>
  <si>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</si>
  <si>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</si>
  <si>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</si>
  <si>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</si>
  <si>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</si>
  <si>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</si>
  <si>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</si>
  <si>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</si>
  <si>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</si>
  <si>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</si>
  <si>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</si>
  <si>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</si>
  <si>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</si>
  <si>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</si>
  <si>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</si>
  <si>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</si>
  <si>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</si>
  <si>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</si>
  <si>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</si>
  <si>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</si>
  <si>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</si>
  <si>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</si>
  <si>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</si>
  <si>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</si>
  <si>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</si>
  <si>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</si>
  <si>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</si>
  <si>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</si>
  <si>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</si>
  <si>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</si>
  <si>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</si>
  <si>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</si>
  <si>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</si>
  <si>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</si>
  <si>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</si>
  <si>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</si>
  <si>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</si>
  <si>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</si>
  <si>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</si>
  <si>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</si>
  <si>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</si>
  <si>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</si>
  <si>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</si>
  <si>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</si>
  <si>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</si>
  <si>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</si>
  <si>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</si>
  <si>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</si>
  <si>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</si>
  <si>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</si>
  <si>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</si>
  <si>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</si>
  <si>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</si>
  <si>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</si>
  <si>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</si>
  <si>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</si>
  <si>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</si>
  <si>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</si>
  <si>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</si>
  <si>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</si>
  <si>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</si>
  <si>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</si>
  <si>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</si>
  <si>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</si>
  <si>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</si>
  <si>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</si>
  <si>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</si>
  <si>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</si>
  <si>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</si>
  <si>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</si>
  <si>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</si>
  <si>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</si>
  <si>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</si>
  <si>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</si>
  <si>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</si>
  <si>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</si>
  <si>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</si>
  <si>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</si>
  <si>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</si>
  <si>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</si>
  <si>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</si>
  <si>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</si>
  <si>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</si>
  <si>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</si>
  <si>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</si>
  <si>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</si>
  <si>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</si>
  <si>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</si>
  <si>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</si>
  <si>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</si>
  <si>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</si>
  <si>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</si>
  <si>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</si>
  <si>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</si>
  <si>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</si>
  <si>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</si>
  <si>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</si>
  <si>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</si>
  <si>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</si>
  <si>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</si>
  <si>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</si>
  <si>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</si>
  <si>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</si>
  <si>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</si>
  <si>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</si>
  <si>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</si>
  <si>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</si>
  <si>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</si>
  <si>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</si>
  <si>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</si>
  <si>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</si>
  <si>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</si>
  <si>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</si>
  <si>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</si>
  <si>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</si>
  <si>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</si>
  <si>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</si>
  <si>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</si>
  <si>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</si>
  <si>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</si>
  <si>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</si>
  <si>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</si>
  <si>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</si>
  <si>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</si>
  <si>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</si>
  <si>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</si>
  <si>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</si>
  <si>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</si>
  <si>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</si>
  <si>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</si>
  <si>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</si>
  <si>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</si>
  <si>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</si>
  <si>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</si>
  <si>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</si>
  <si>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</si>
  <si>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</si>
  <si>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</si>
  <si>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</si>
  <si>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</si>
  <si>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</si>
  <si>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</si>
  <si>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</si>
  <si>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</si>
  <si>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</si>
  <si>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</si>
  <si>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</si>
  <si>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</si>
  <si>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</si>
  <si>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</si>
  <si>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</si>
  <si>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</si>
  <si>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</si>
  <si>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</si>
  <si>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</si>
  <si>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</si>
  <si>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</si>
  <si>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</si>
  <si>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</si>
  <si>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</si>
  <si>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</si>
  <si>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</si>
  <si>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</si>
  <si>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</si>
  <si>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</si>
  <si>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</si>
  <si>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</si>
  <si>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</si>
  <si>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</si>
  <si>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</si>
  <si>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</si>
  <si>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</si>
  <si>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</si>
  <si>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</si>
  <si>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</si>
  <si>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</si>
  <si>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</si>
  <si>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</si>
  <si>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</si>
  <si>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</si>
  <si>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</si>
  <si>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</si>
  <si>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</si>
  <si>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</si>
  <si>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</si>
  <si>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</si>
  <si>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</si>
  <si>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</si>
  <si>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</si>
  <si>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</si>
  <si>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</si>
  <si>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</si>
  <si>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</si>
  <si>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</si>
  <si>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</si>
  <si>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</si>
  <si>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</si>
  <si>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</si>
  <si>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</si>
  <si>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</si>
  <si>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</si>
  <si>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</si>
  <si>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</si>
  <si>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</si>
  <si>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</si>
  <si>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</si>
  <si>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</si>
  <si>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</si>
  <si>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</si>
  <si>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</si>
  <si>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</si>
  <si>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</si>
  <si>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</si>
  <si>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</si>
  <si>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</si>
  <si>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</si>
  <si>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</si>
  <si>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</si>
  <si>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</si>
  <si>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</si>
  <si>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</si>
  <si>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</si>
  <si>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</si>
  <si>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</si>
  <si>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</si>
  <si>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</si>
  <si>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</si>
  <si>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</si>
  <si>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</si>
  <si>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</si>
  <si>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</si>
  <si>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</si>
  <si>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</si>
  <si>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</si>
  <si>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</si>
  <si>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</si>
  <si>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</si>
  <si>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</si>
  <si>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</si>
  <si>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</si>
  <si>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</si>
  <si>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</si>
  <si>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</si>
  <si>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</si>
  <si>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</si>
  <si>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</si>
  <si>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</si>
  <si>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</si>
  <si>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</si>
  <si>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</si>
  <si>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</si>
  <si>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</si>
  <si>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</si>
  <si>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</si>
  <si>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</si>
  <si>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</si>
  <si>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</si>
  <si>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</si>
  <si>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</si>
  <si>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</si>
  <si>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</si>
  <si>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</si>
  <si>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</si>
  <si>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</si>
  <si>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</si>
  <si>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</si>
  <si>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</si>
  <si>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</si>
  <si>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</si>
  <si>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</si>
  <si>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</si>
  <si>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</si>
  <si>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</si>
  <si>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</si>
  <si>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</si>
  <si>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</si>
  <si>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</si>
  <si>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</si>
  <si>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</si>
  <si>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</si>
  <si>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</si>
  <si>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</si>
  <si>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</si>
  <si>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</si>
  <si>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</si>
  <si>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</si>
  <si>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</si>
  <si>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</si>
  <si>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</si>
  <si>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</si>
  <si>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</si>
  <si>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</si>
  <si>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</si>
  <si>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</si>
  <si>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</si>
  <si>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</si>
  <si>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</si>
  <si>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</si>
  <si>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</si>
  <si>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</si>
  <si>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</si>
  <si>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</si>
  <si>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</si>
  <si>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</si>
  <si>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</si>
  <si>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</si>
  <si>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</si>
  <si>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</si>
  <si>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</si>
  <si>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</si>
  <si>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</si>
  <si>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</si>
  <si>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</si>
  <si>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</si>
  <si>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</si>
  <si>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</si>
  <si>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</si>
  <si>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</si>
  <si>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</si>
  <si>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</si>
  <si>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</si>
  <si>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</si>
  <si>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</si>
  <si>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</si>
  <si>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</si>
  <si>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</si>
  <si>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</si>
  <si>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</si>
  <si>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</si>
  <si>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</si>
  <si>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</si>
  <si>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</si>
  <si>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</si>
  <si>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</si>
  <si>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</si>
  <si>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</si>
  <si>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</si>
  <si>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</si>
  <si>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</si>
  <si>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</si>
  <si>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</si>
  <si>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</si>
  <si>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</si>
  <si>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</si>
  <si>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</si>
  <si>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</si>
  <si>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</si>
  <si>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</si>
  <si>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</si>
  <si>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</si>
  <si>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</si>
  <si>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</si>
  <si>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</si>
  <si>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</si>
  <si>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</si>
  <si>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</si>
  <si>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</si>
  <si>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</si>
  <si>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</si>
  <si>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</si>
  <si>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</si>
  <si>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</si>
  <si>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</si>
  <si>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</si>
  <si>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</si>
  <si>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</si>
  <si>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</si>
  <si>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</si>
  <si>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</si>
  <si>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</si>
  <si>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</si>
  <si>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</si>
  <si>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</si>
  <si>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</si>
  <si>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</si>
  <si>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</si>
  <si>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</si>
  <si>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</si>
  <si>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</si>
  <si>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</si>
  <si>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</si>
  <si>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</si>
  <si>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</si>
  <si>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</si>
  <si>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</si>
  <si>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</si>
  <si>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</si>
  <si>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</si>
  <si>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</si>
  <si>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</si>
  <si>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</si>
  <si>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</si>
  <si>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</si>
  <si>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</si>
  <si>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</si>
  <si>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</si>
  <si>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</si>
  <si>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</si>
  <si>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</si>
  <si>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</si>
  <si>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</si>
  <si>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</si>
  <si>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</si>
  <si>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</si>
  <si>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</si>
  <si>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</si>
  <si>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</si>
  <si>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</si>
  <si>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</si>
  <si>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</si>
  <si>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</si>
  <si>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</si>
  <si>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</si>
  <si>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</si>
  <si>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</si>
  <si>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</si>
  <si>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</si>
  <si>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</si>
  <si>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</si>
  <si>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</si>
  <si>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</si>
  <si>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</si>
  <si>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</si>
  <si>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</si>
  <si>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</si>
  <si>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</si>
  <si>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</si>
  <si>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</si>
  <si>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</si>
  <si>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</si>
  <si>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</si>
  <si>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</si>
  <si>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</si>
  <si>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</si>
  <si>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</si>
  <si>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</si>
  <si>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</si>
  <si>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</si>
  <si>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</si>
  <si>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</si>
  <si>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</si>
  <si>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</si>
  <si>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</si>
  <si>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</si>
  <si>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</si>
  <si>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</si>
  <si>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</si>
  <si>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</si>
  <si>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</si>
  <si>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</si>
  <si>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</si>
  <si>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</si>
  <si>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</si>
  <si>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</si>
  <si>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</si>
  <si>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</si>
  <si>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</si>
  <si>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</si>
  <si>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</si>
  <si>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</si>
  <si>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</si>
  <si>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</si>
  <si>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</si>
  <si>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</si>
  <si>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</si>
  <si>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</si>
  <si>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</si>
  <si>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</si>
  <si>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</si>
  <si>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</si>
  <si>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</si>
  <si>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</si>
  <si>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</si>
  <si>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</si>
  <si>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</si>
  <si>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</si>
  <si>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</si>
  <si>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</si>
  <si>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</si>
  <si>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</si>
  <si>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</si>
  <si>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</si>
  <si>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</si>
  <si>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</si>
  <si>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</si>
  <si>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</si>
  <si>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</si>
  <si>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</si>
  <si>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</si>
  <si>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</si>
  <si>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</si>
  <si>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</si>
  <si>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</si>
  <si>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</si>
  <si>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</si>
  <si>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</si>
  <si>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</si>
  <si>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</si>
  <si>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</si>
  <si>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</si>
  <si>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</si>
  <si>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</si>
  <si>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</si>
  <si>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</si>
  <si>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</si>
  <si>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</si>
  <si>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</si>
  <si>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</si>
  <si>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</si>
  <si>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</si>
  <si>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</si>
  <si>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</si>
  <si>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</si>
  <si>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</si>
  <si>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</si>
  <si>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</si>
  <si>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</si>
  <si>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</si>
  <si>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</si>
  <si>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</si>
  <si>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</si>
  <si>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</si>
  <si>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</si>
  <si>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</si>
  <si>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</si>
  <si>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</si>
  <si>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</si>
  <si>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</si>
  <si>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</si>
  <si>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</si>
  <si>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</si>
  <si>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</si>
  <si>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</si>
  <si>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</si>
  <si>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</si>
  <si>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</si>
  <si>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</si>
  <si>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</si>
  <si>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</si>
  <si>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</si>
  <si>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</si>
  <si>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</si>
  <si>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</si>
  <si>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</si>
  <si>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</si>
  <si>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</si>
  <si>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</si>
  <si>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</si>
  <si>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</si>
  <si>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</si>
  <si>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</si>
  <si>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</si>
  <si>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</si>
  <si>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</si>
  <si>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</si>
  <si>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</si>
  <si>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</si>
  <si>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</si>
  <si>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</si>
  <si>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</si>
  <si>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</si>
  <si>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</si>
  <si>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</si>
  <si>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</si>
  <si>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</si>
  <si>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</si>
  <si>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</si>
  <si>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</si>
  <si>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</si>
  <si>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</si>
  <si>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</si>
  <si>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</si>
  <si>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</si>
  <si>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</si>
  <si>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</si>
  <si>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</si>
  <si>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</si>
  <si>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</si>
  <si>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</si>
  <si>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</si>
  <si>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</si>
  <si>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</si>
  <si>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</si>
  <si>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</si>
  <si>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</si>
  <si>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</si>
  <si>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</si>
  <si>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</si>
  <si>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</si>
  <si>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</si>
  <si>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</si>
  <si>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</si>
  <si>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</si>
  <si>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</si>
  <si>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</si>
  <si>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</si>
  <si>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</si>
  <si>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</si>
  <si>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</si>
  <si>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</si>
  <si>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</si>
  <si>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</si>
  <si>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</si>
  <si>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</si>
  <si>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</si>
  <si>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</si>
  <si>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</si>
  <si>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</si>
  <si>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</si>
  <si>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</si>
  <si>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</si>
  <si>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</si>
  <si>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</si>
  <si>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</si>
  <si>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</si>
  <si>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</si>
  <si>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</si>
  <si>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</si>
  <si>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</si>
  <si>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</si>
  <si>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</si>
  <si>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</si>
  <si>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</si>
  <si>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</si>
  <si>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</si>
  <si>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</si>
  <si>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</si>
  <si>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</si>
  <si>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</si>
  <si>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</si>
  <si>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</si>
  <si>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</si>
  <si>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</si>
  <si>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</si>
  <si>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</si>
  <si>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</si>
  <si>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</si>
  <si>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</si>
  <si>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</si>
  <si>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</si>
  <si>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</si>
  <si>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</si>
  <si>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</si>
  <si>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</si>
  <si>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</si>
  <si>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</si>
  <si>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</si>
  <si>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</si>
  <si>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</si>
  <si>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</si>
  <si>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</si>
  <si>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</si>
  <si>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</si>
  <si>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</si>
  <si>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</si>
  <si>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</si>
  <si>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</si>
  <si>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</si>
  <si>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</si>
  <si>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</si>
  <si>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</si>
  <si>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</si>
  <si>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</si>
  <si>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</si>
  <si>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</si>
  <si>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</si>
  <si>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</si>
  <si>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</si>
  <si>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</si>
  <si>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</si>
  <si>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</si>
  <si>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</si>
  <si>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</si>
  <si>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</si>
  <si>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</si>
  <si>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</si>
  <si>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</si>
  <si>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</si>
  <si>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</si>
  <si>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</si>
  <si>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</si>
  <si>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</si>
  <si>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</si>
  <si>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</si>
  <si>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</si>
  <si>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</si>
  <si>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</si>
  <si>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</si>
  <si>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</si>
  <si>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</si>
  <si>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</si>
  <si>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</si>
  <si>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</si>
  <si>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</si>
  <si>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</si>
  <si>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</si>
  <si>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</si>
  <si>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</si>
  <si>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</si>
  <si>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</si>
  <si>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</si>
  <si>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</si>
  <si>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</si>
  <si>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</si>
  <si>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</si>
  <si>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</si>
  <si>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</si>
  <si>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</si>
  <si>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</si>
  <si>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</si>
  <si>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</si>
  <si>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</si>
  <si>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</si>
  <si>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</si>
  <si>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</si>
  <si>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</si>
  <si>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</si>
  <si>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</si>
  <si>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</si>
  <si>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</si>
  <si>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</si>
  <si>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</si>
  <si>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</si>
  <si>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</si>
  <si>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</si>
  <si>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</si>
  <si>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</si>
  <si>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</si>
  <si>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</si>
  <si>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</si>
  <si>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</si>
  <si>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</si>
  <si>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</si>
  <si>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</si>
  <si>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</si>
  <si>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</si>
  <si>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</si>
  <si>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</si>
  <si>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</si>
  <si>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</si>
  <si>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</si>
  <si>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</si>
  <si>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</si>
  <si>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</si>
  <si>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</si>
  <si>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</si>
  <si>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</si>
  <si>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</si>
  <si>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</si>
  <si>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</si>
  <si>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</si>
  <si>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</si>
  <si>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</si>
  <si>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</si>
  <si>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</si>
  <si>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</si>
  <si>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</si>
  <si>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</si>
  <si>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</si>
  <si>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</si>
  <si>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</si>
  <si>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</si>
  <si>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</si>
  <si>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</si>
  <si>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</si>
  <si>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</si>
  <si>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</si>
  <si>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</si>
  <si>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</si>
  <si>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</si>
  <si>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</si>
  <si>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</si>
  <si>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</si>
  <si>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</si>
  <si>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</si>
  <si>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</si>
  <si>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</si>
  <si>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</si>
  <si>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</si>
  <si>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</si>
  <si>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</si>
  <si>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</si>
  <si>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</si>
  <si>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</si>
  <si>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</si>
  <si>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</si>
  <si>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</si>
  <si>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</si>
  <si>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</si>
  <si>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</si>
  <si>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</si>
  <si>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</si>
  <si>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</si>
  <si>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</si>
  <si>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</si>
  <si>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</si>
  <si>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</si>
  <si>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</si>
  <si>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</si>
  <si>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</si>
  <si>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</si>
  <si>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</si>
  <si>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</si>
  <si>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</si>
  <si>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</si>
  <si>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</si>
  <si>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</si>
  <si>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</si>
  <si>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</si>
  <si>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</si>
  <si>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</si>
  <si>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</si>
  <si>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</si>
  <si>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</si>
  <si>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</si>
  <si>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</si>
  <si>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</si>
  <si>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</si>
  <si>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</si>
  <si>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</si>
  <si>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</si>
  <si>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</si>
  <si>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</si>
  <si>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</si>
  <si>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</si>
  <si>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</si>
  <si>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</si>
  <si>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</si>
  <si>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</si>
  <si>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</si>
  <si>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</si>
  <si>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</si>
  <si>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</si>
  <si>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</si>
  <si>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</si>
  <si>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</si>
  <si>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</si>
  <si>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</si>
  <si>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</si>
  <si>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</si>
  <si>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</si>
  <si>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</si>
  <si>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</si>
  <si>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</si>
  <si>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</si>
  <si>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</si>
  <si>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</si>
  <si>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</si>
  <si>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</si>
  <si>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</si>
  <si>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</si>
  <si>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</si>
  <si>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</si>
  <si>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</si>
  <si>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</si>
  <si>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</si>
  <si>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</si>
  <si>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</si>
  <si>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</si>
  <si>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</si>
  <si>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</si>
  <si>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</si>
  <si>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</si>
  <si>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</si>
  <si>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</si>
  <si>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</si>
  <si>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</si>
  <si>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</si>
  <si>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</si>
  <si>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</si>
  <si>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</si>
  <si>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</si>
  <si>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</si>
  <si>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</si>
  <si>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</si>
  <si>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</si>
  <si>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</si>
  <si>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</si>
  <si>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</si>
  <si>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</si>
  <si>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</si>
  <si>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</si>
  <si>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</si>
  <si>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</si>
  <si>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</si>
  <si>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</si>
  <si>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</si>
  <si>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</si>
  <si>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</si>
  <si>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</si>
  <si>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</si>
  <si>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</si>
  <si>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</si>
  <si>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</si>
  <si>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</si>
  <si>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</si>
  <si>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</si>
  <si>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</si>
  <si>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</si>
  <si>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</si>
  <si>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</si>
  <si>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</si>
  <si>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</si>
  <si>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</si>
  <si>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</si>
  <si>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</si>
  <si>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</si>
  <si>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</si>
  <si>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</si>
  <si>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</si>
  <si>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</si>
  <si>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</si>
  <si>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</si>
  <si>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</si>
  <si>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</si>
  <si>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</si>
  <si>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</si>
  <si>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</si>
  <si>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</si>
  <si>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</si>
  <si>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</si>
  <si>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</si>
  <si>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</si>
  <si>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</si>
  <si>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</si>
  <si>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</si>
  <si>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</si>
  <si>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</si>
  <si>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</si>
  <si>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</si>
  <si>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</si>
  <si>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</si>
  <si>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</si>
  <si>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</si>
  <si>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</si>
  <si>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</si>
  <si>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</si>
  <si>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</si>
  <si>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</si>
  <si>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</si>
  <si>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</si>
  <si>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</si>
  <si>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</si>
  <si>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</si>
  <si>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</si>
  <si>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</si>
  <si>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</si>
  <si>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</si>
  <si>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</si>
  <si>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</si>
  <si>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</si>
  <si>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</si>
  <si>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</si>
  <si>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</si>
  <si>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</si>
  <si>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</si>
  <si>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</si>
  <si>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</si>
  <si>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</si>
  <si>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</si>
  <si>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</si>
  <si>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</si>
  <si>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</si>
  <si>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</si>
  <si>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</si>
  <si>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</si>
  <si>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</si>
  <si>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</si>
  <si>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</si>
  <si>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</si>
  <si>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</si>
  <si>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</si>
  <si>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</si>
  <si>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</si>
  <si>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</si>
  <si>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</si>
  <si>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</si>
  <si>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</si>
  <si>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</si>
  <si>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</si>
  <si>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</si>
  <si>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</si>
  <si>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</si>
  <si>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</si>
  <si>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</si>
  <si>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</si>
  <si>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</si>
  <si>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</si>
  <si>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</si>
  <si>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</si>
  <si>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</si>
  <si>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</si>
  <si>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</si>
  <si>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</si>
  <si>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</si>
  <si>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</si>
  <si>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</si>
  <si>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</si>
  <si>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</si>
  <si>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</si>
  <si>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</si>
  <si>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</si>
  <si>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</si>
  <si>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</si>
  <si>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</si>
  <si>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</si>
  <si>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</si>
  <si>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</si>
  <si>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</si>
  <si>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</si>
  <si>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</si>
  <si>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</si>
  <si>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</si>
  <si>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</si>
  <si>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</si>
  <si>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</si>
  <si>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</si>
  <si>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</si>
  <si>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</si>
  <si>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</si>
  <si>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</si>
  <si>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</si>
  <si>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</si>
  <si>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</si>
  <si>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</si>
  <si>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</si>
  <si>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</si>
  <si>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</si>
  <si>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</si>
  <si>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</si>
  <si>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</si>
  <si>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</si>
  <si>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</si>
  <si>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</si>
  <si>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</si>
  <si>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</si>
  <si>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</si>
  <si>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</si>
  <si>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</si>
  <si>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</si>
  <si>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</si>
  <si>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</si>
  <si>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</si>
  <si>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</si>
  <si>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</si>
  <si>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</si>
  <si>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</si>
  <si>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</si>
  <si>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</si>
  <si>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</si>
  <si>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</si>
  <si>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</si>
  <si>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</si>
  <si>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</si>
  <si>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</si>
  <si>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</si>
  <si>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</si>
  <si>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</si>
  <si>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</si>
  <si>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</si>
  <si>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</si>
  <si>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</si>
  <si>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</si>
  <si>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</si>
  <si>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</si>
  <si>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</si>
  <si>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</si>
  <si>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</si>
  <si>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</si>
  <si>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</si>
  <si>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</si>
  <si>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</si>
  <si>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</si>
  <si>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</si>
  <si>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</si>
  <si>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</si>
  <si>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</si>
  <si>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</si>
  <si>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</si>
  <si>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</si>
  <si>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</si>
  <si>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</si>
  <si>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</si>
  <si>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</si>
  <si>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</si>
  <si>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</si>
  <si>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</si>
  <si>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</si>
  <si>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</si>
  <si>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</si>
  <si>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</si>
  <si>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</si>
  <si>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</si>
  <si>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</si>
  <si>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</si>
  <si>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</si>
  <si>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</si>
  <si>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</si>
  <si>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</si>
  <si>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</si>
  <si>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</si>
  <si>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</si>
  <si>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</si>
  <si>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</si>
  <si>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</si>
  <si>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</si>
  <si>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</si>
  <si>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</si>
  <si>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</si>
  <si>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</si>
  <si>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</si>
  <si>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</si>
  <si>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</si>
  <si>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</si>
  <si>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</si>
  <si>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</si>
  <si>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</si>
  <si>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</si>
  <si>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</si>
  <si>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</si>
  <si>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</si>
  <si>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</si>
  <si>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</si>
  <si>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</si>
  <si>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</si>
  <si>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</si>
  <si>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</si>
  <si>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</si>
  <si>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</si>
  <si>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</si>
  <si>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</si>
  <si>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</si>
  <si>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</si>
  <si>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</si>
  <si>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</si>
  <si>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</si>
  <si>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</si>
  <si>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</si>
  <si>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</si>
  <si>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</si>
  <si>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</si>
  <si>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</si>
  <si>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</si>
  <si>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</si>
  <si>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</si>
  <si>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</si>
  <si>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</si>
  <si>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</si>
  <si>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</si>
  <si>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</si>
  <si>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</si>
  <si>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</si>
  <si>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</si>
  <si>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</si>
  <si>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</si>
  <si>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</si>
  <si>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</si>
  <si>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</si>
  <si>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</si>
  <si>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</si>
  <si>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</si>
  <si>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</si>
  <si>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</si>
  <si>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</si>
  <si>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</si>
  <si>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</si>
  <si>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</si>
  <si>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</si>
  <si>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</si>
  <si>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</si>
  <si>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</si>
  <si>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</si>
  <si>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</si>
  <si>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</si>
  <si>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</si>
  <si>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</si>
  <si>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</si>
  <si>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</si>
  <si>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</si>
  <si>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</si>
  <si>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</si>
  <si>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</si>
  <si>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</si>
  <si>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</si>
  <si>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</si>
  <si>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</si>
  <si>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</si>
  <si>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</si>
  <si>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</si>
  <si>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</si>
  <si>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</si>
  <si>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</si>
  <si>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</si>
  <si>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</si>
  <si>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</si>
  <si>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</si>
  <si>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</si>
  <si>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</si>
  <si>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</si>
  <si>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</si>
  <si>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</si>
  <si>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</si>
  <si>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</si>
  <si>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</si>
  <si>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</si>
  <si>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</si>
  <si>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</si>
  <si>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</si>
  <si>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</si>
  <si>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</si>
  <si>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</si>
  <si>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</si>
  <si>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</si>
  <si>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</si>
  <si>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</si>
  <si>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</si>
  <si>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</si>
  <si>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</si>
  <si>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</si>
  <si>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</si>
  <si>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</si>
  <si>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</si>
  <si>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</si>
  <si>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</si>
  <si>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</si>
  <si>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</si>
  <si>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</si>
  <si>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</si>
  <si>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</si>
  <si>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</si>
  <si>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</si>
  <si>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</si>
  <si>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</si>
  <si>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</si>
  <si>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</si>
  <si>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</si>
  <si>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</si>
  <si>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</si>
  <si>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</si>
  <si>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</si>
  <si>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</si>
  <si>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</si>
  <si>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</si>
  <si>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</si>
  <si>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</si>
  <si>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</si>
  <si>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</si>
  <si>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</si>
  <si>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</si>
  <si>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</si>
  <si>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</si>
  <si>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</si>
  <si>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</si>
  <si>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</si>
  <si>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</si>
  <si>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</si>
  <si>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</si>
  <si>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</si>
  <si>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</si>
  <si>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</si>
  <si>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</si>
  <si>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</si>
  <si>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</si>
  <si>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</si>
  <si>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</si>
  <si>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</si>
  <si>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</si>
  <si>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</si>
  <si>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</si>
  <si>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</si>
  <si>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</si>
  <si>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</si>
  <si>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</si>
  <si>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</si>
  <si>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</si>
  <si>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</si>
  <si>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</si>
  <si>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</si>
  <si>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</si>
  <si>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</si>
  <si>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</si>
  <si>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</si>
  <si>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</si>
  <si>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</si>
  <si>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</si>
  <si>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</si>
  <si>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</si>
  <si>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</si>
  <si>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</si>
  <si>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</si>
  <si>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</si>
  <si>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</si>
  <si>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</si>
  <si>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</si>
  <si>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</si>
  <si>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</si>
  <si>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</si>
  <si>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</si>
  <si>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</si>
  <si>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</si>
  <si>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</si>
  <si>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</si>
  <si>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</si>
  <si>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</si>
  <si>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</si>
  <si>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</si>
  <si>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</si>
  <si>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</si>
  <si>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</si>
  <si>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</si>
  <si>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</si>
  <si>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</si>
  <si>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</si>
  <si>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</si>
  <si>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</si>
  <si>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</si>
  <si>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</si>
  <si>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</si>
  <si>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</si>
  <si>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</si>
  <si>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</si>
  <si>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</si>
  <si>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</si>
  <si>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</si>
  <si>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</si>
  <si>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</si>
  <si>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</si>
  <si>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</si>
  <si>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</si>
  <si>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</si>
  <si>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</si>
  <si>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</si>
  <si>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</si>
  <si>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</si>
  <si>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</si>
  <si>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</si>
  <si>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</si>
  <si>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</si>
  <si>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</si>
  <si>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</si>
  <si>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</si>
  <si>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</si>
  <si>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</si>
  <si>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</si>
  <si>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</si>
  <si>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</si>
  <si>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</si>
  <si>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</si>
  <si>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</si>
  <si>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</si>
  <si>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</si>
  <si>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</si>
  <si>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</si>
  <si>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</si>
  <si>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</si>
  <si>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</si>
  <si>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</si>
  <si>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</si>
  <si>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</si>
  <si>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</si>
  <si>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</si>
  <si>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</si>
  <si>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</si>
  <si>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</si>
  <si>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</si>
  <si>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</si>
  <si>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</si>
  <si>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</si>
  <si>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</si>
  <si>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</si>
  <si>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</si>
  <si>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</si>
  <si>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</si>
  <si>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</si>
  <si>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</si>
  <si>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</si>
  <si>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</si>
  <si>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</si>
  <si>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</si>
  <si>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</si>
  <si>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</si>
  <si>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</si>
  <si>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</si>
  <si>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</si>
  <si>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</si>
  <si>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</si>
  <si>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</si>
  <si>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</si>
  <si>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</si>
  <si>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</si>
  <si>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</si>
  <si>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</si>
  <si>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</si>
  <si>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</si>
  <si>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</si>
  <si>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</si>
  <si>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</si>
  <si>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</si>
  <si>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</si>
  <si>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</si>
  <si>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</si>
  <si>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</si>
  <si>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</si>
  <si>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</si>
  <si>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</si>
  <si>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</si>
  <si>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</si>
  <si>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</si>
  <si>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</si>
  <si>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</si>
  <si>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</si>
  <si>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</si>
  <si>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</si>
  <si>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</si>
  <si>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</si>
  <si>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</si>
  <si>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</si>
  <si>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</si>
  <si>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</si>
  <si>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</si>
  <si>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</si>
  <si>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</si>
  <si>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</si>
  <si>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</si>
  <si>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</si>
  <si>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</si>
  <si>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</si>
  <si>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</si>
  <si>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</si>
  <si>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</si>
  <si>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</si>
  <si>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</si>
  <si>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</si>
  <si>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</si>
  <si>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</si>
  <si>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</si>
  <si>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</si>
  <si>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</si>
  <si>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</si>
  <si>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</si>
  <si>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</si>
  <si>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</si>
  <si>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</si>
  <si>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</si>
  <si>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</si>
  <si>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</si>
  <si>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</si>
  <si>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</si>
  <si>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</si>
  <si>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</si>
  <si>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</si>
  <si>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</si>
  <si>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</si>
  <si>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</si>
  <si>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</si>
  <si>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</si>
  <si>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</si>
  <si>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</si>
  <si>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</si>
  <si>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</si>
  <si>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</si>
  <si>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</si>
  <si>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</si>
  <si>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</si>
  <si>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</si>
  <si>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</si>
  <si>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</si>
  <si>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</si>
  <si>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</si>
  <si>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</si>
  <si>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</si>
  <si>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</si>
  <si>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</si>
  <si>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</si>
  <si>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</si>
  <si>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</si>
  <si>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</si>
  <si>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</si>
  <si>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</si>
  <si>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</si>
  <si>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</si>
  <si>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</si>
  <si>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</si>
  <si>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</si>
  <si>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</si>
  <si>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</si>
  <si>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</si>
  <si>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</si>
  <si>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</si>
  <si>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</si>
  <si>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</si>
  <si>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</si>
  <si>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</si>
  <si>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</si>
  <si>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</si>
  <si>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</si>
  <si>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</si>
  <si>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</si>
  <si>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</si>
  <si>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</si>
  <si>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</si>
  <si>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</si>
  <si>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</si>
  <si>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</si>
  <si>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</si>
  <si>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</si>
  <si>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</si>
  <si>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</si>
  <si>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</si>
  <si>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</si>
  <si>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</si>
  <si>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</si>
  <si>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</si>
  <si>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</si>
  <si>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</si>
  <si>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</si>
  <si>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</si>
  <si>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</si>
  <si>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</si>
  <si>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</si>
  <si>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</si>
  <si>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</si>
  <si>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</si>
  <si>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</si>
  <si>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</si>
  <si>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</si>
  <si>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</si>
  <si>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</si>
  <si>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</si>
  <si>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</si>
  <si>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</si>
  <si>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</si>
  <si>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</si>
  <si>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</si>
  <si>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</si>
  <si>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</si>
  <si>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</si>
  <si>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</si>
  <si>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</si>
  <si>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</si>
  <si>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</si>
  <si>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</si>
  <si>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</si>
  <si>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</si>
  <si>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</si>
  <si>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</si>
  <si>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</si>
  <si>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</si>
  <si>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</si>
  <si>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</si>
  <si>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</si>
  <si>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</si>
  <si>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</si>
  <si>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</si>
  <si>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</si>
  <si>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</si>
  <si>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</si>
  <si>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</si>
  <si>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</si>
  <si>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</si>
  <si>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</si>
  <si>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</si>
  <si>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</si>
  <si>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</si>
  <si>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</si>
  <si>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</si>
  <si>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</si>
  <si>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</si>
  <si>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</si>
  <si>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</si>
  <si>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</si>
  <si>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</si>
  <si>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</si>
  <si>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</si>
  <si>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</si>
  <si>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</si>
  <si>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</si>
  <si>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</si>
  <si>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</si>
  <si>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</si>
  <si>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</si>
  <si>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</si>
  <si>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</si>
  <si>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</si>
  <si>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</si>
  <si>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</si>
  <si>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</si>
  <si>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</si>
  <si>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</si>
  <si>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</si>
  <si>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</si>
  <si>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</si>
  <si>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</si>
  <si>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</si>
  <si>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</si>
  <si>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</si>
  <si>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</si>
  <si>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</si>
  <si>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</si>
  <si>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</si>
  <si>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</si>
  <si>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</si>
  <si>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</si>
  <si>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</si>
  <si>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</si>
  <si>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</si>
  <si>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</si>
  <si>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</si>
  <si>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</si>
  <si>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</si>
  <si>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</si>
  <si>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</si>
  <si>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</si>
  <si>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</si>
  <si>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</si>
  <si>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</si>
  <si>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</si>
  <si>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</si>
  <si>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</si>
  <si>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</si>
  <si>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</si>
  <si>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</si>
  <si>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</si>
  <si>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</si>
  <si>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</si>
  <si>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</si>
  <si>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</si>
  <si>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</si>
  <si>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</si>
  <si>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</si>
  <si>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</si>
  <si>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</si>
  <si>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</si>
  <si>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</si>
  <si>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</si>
  <si>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</si>
  <si>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</si>
  <si>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</si>
  <si>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</si>
  <si>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</si>
  <si>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</si>
  <si>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</si>
  <si>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</si>
  <si>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</si>
  <si>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</si>
  <si>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</si>
  <si>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</si>
  <si>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</si>
  <si>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</si>
  <si>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</si>
  <si>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</si>
  <si>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</si>
  <si>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</si>
  <si>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</si>
  <si>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</si>
  <si>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</si>
  <si>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</si>
  <si>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</si>
  <si>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</si>
  <si>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</si>
  <si>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</si>
  <si>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</si>
  <si>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</si>
  <si>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</si>
  <si>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</si>
  <si>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</si>
  <si>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</si>
  <si>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</si>
  <si>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</si>
  <si>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</si>
  <si>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</si>
  <si>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</si>
  <si>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</si>
  <si>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</si>
  <si>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</si>
  <si>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</si>
  <si>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</si>
  <si>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</si>
  <si>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</si>
  <si>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</si>
  <si>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</si>
  <si>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</si>
  <si>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</si>
  <si>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</si>
  <si>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</si>
  <si>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</si>
  <si>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</si>
  <si>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</si>
  <si>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</si>
  <si>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</si>
  <si>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</si>
  <si>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</si>
  <si>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</si>
  <si>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</si>
  <si>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</si>
  <si>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</si>
  <si>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</si>
  <si>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</si>
  <si>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</si>
  <si>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</si>
  <si>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</si>
  <si>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</si>
  <si>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</si>
  <si>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</si>
  <si>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</si>
  <si>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</si>
  <si>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</si>
  <si>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</si>
  <si>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</si>
  <si>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</si>
  <si>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</si>
  <si>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</si>
  <si>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</si>
  <si>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</si>
  <si>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</si>
  <si>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</si>
  <si>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</si>
  <si>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</si>
  <si>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</si>
  <si>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</si>
  <si>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</si>
  <si>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</si>
  <si>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</si>
  <si>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</si>
  <si>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</si>
  <si>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</si>
  <si>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</si>
  <si>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</si>
  <si>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</si>
  <si>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</si>
  <si>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</si>
  <si>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</si>
  <si>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</si>
  <si>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</si>
  <si>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</si>
  <si>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</si>
  <si>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</si>
  <si>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</si>
  <si>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</si>
  <si>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</si>
  <si>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</si>
  <si>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</si>
  <si>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</si>
  <si>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</si>
  <si>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</si>
  <si>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</si>
  <si>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</si>
  <si>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</si>
  <si>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</si>
  <si>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</si>
  <si>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</si>
  <si>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</si>
  <si>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</si>
  <si>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</si>
  <si>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</si>
  <si>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</si>
  <si>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</si>
  <si>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</si>
  <si>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</si>
  <si>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</si>
  <si>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</si>
  <si>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</si>
  <si>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</si>
  <si>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</si>
  <si>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</si>
  <si>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</si>
  <si>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</si>
  <si>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</si>
  <si>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</si>
  <si>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</si>
  <si>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</si>
  <si>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</si>
  <si>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</si>
  <si>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</si>
  <si>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</si>
  <si>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</si>
  <si>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</si>
  <si>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</si>
  <si>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</si>
  <si>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</si>
  <si>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</si>
  <si>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</si>
  <si>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</si>
  <si>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</si>
  <si>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</si>
  <si>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</si>
  <si>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</si>
  <si>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</si>
  <si>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</si>
  <si>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</si>
  <si>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</si>
  <si>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</si>
  <si>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</si>
  <si>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</si>
  <si>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</si>
  <si>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</si>
  <si>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</si>
  <si>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</si>
  <si>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</si>
  <si>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</si>
  <si>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</si>
  <si>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</si>
  <si>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</si>
  <si>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</si>
  <si>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</si>
  <si>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</si>
  <si>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</si>
  <si>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</si>
  <si>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</si>
  <si>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</si>
  <si>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</si>
  <si>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</si>
  <si>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</si>
  <si>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</si>
  <si>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</si>
  <si>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</si>
  <si>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</si>
  <si>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</si>
  <si>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</si>
  <si>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</si>
  <si>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</si>
  <si>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</si>
  <si>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</si>
  <si>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</si>
  <si>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</si>
  <si>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</si>
  <si>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</si>
  <si>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</si>
  <si>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</si>
  <si>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</si>
  <si>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</si>
  <si>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</si>
  <si>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</si>
  <si>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</si>
  <si>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</si>
  <si>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</si>
  <si>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</si>
  <si>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</si>
  <si>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</si>
  <si>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</si>
  <si>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</si>
  <si>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</si>
  <si>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</si>
  <si>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</si>
  <si>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</si>
  <si>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</si>
  <si>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</si>
  <si>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</si>
  <si>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</si>
  <si>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</si>
  <si>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</si>
  <si>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</si>
  <si>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</si>
  <si>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</si>
  <si>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</si>
  <si>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</si>
  <si>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</si>
  <si>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</si>
  <si>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</si>
  <si>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</si>
  <si>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</si>
  <si>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</si>
  <si>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</si>
  <si>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</si>
  <si>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</si>
  <si>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</si>
  <si>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</si>
  <si>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</si>
  <si>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</si>
  <si>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</si>
  <si>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</si>
  <si>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</si>
  <si>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</si>
  <si>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</si>
  <si>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</si>
  <si>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</si>
  <si>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</si>
  <si>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</si>
  <si>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</si>
  <si>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</si>
  <si>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</si>
  <si>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</si>
  <si>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</si>
  <si>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</si>
  <si>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</si>
  <si>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</si>
  <si>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</si>
  <si>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</si>
  <si>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</si>
  <si>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</si>
  <si>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</si>
  <si>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</si>
  <si>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</si>
  <si>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</si>
  <si>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</si>
  <si>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</si>
  <si>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</si>
  <si>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</si>
  <si>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</si>
  <si>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</si>
  <si>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</si>
  <si>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</si>
  <si>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</si>
  <si>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</si>
  <si>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</si>
  <si>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</si>
  <si>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</si>
  <si>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</si>
  <si>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</si>
  <si>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</si>
  <si>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</si>
  <si>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</si>
  <si>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</si>
  <si>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</si>
  <si>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</si>
  <si>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</si>
  <si>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</si>
  <si>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</si>
  <si>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</si>
  <si>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</si>
  <si>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</si>
  <si>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</si>
  <si>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</si>
  <si>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</si>
  <si>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</si>
  <si>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</si>
  <si>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</si>
  <si>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</si>
  <si>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</si>
  <si>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</si>
  <si>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</si>
  <si>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</si>
  <si>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</si>
  <si>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</si>
  <si>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</si>
  <si>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</si>
  <si>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</si>
  <si>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</si>
  <si>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</si>
  <si>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</si>
  <si>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</si>
  <si>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</si>
  <si>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</si>
  <si>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</si>
  <si>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</si>
  <si>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</si>
  <si>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</si>
  <si>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</si>
  <si>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</si>
  <si>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</si>
  <si>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</si>
  <si>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</si>
  <si>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</si>
  <si>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</si>
  <si>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</si>
  <si>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</si>
  <si>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</si>
  <si>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</si>
  <si>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</si>
  <si>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</si>
  <si>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</si>
  <si>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</si>
  <si>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</si>
  <si>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</si>
  <si>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</si>
  <si>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</si>
  <si>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</si>
  <si>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</si>
  <si>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</si>
  <si>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</si>
  <si>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</si>
  <si>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</si>
  <si>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</si>
  <si>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</si>
  <si>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</si>
  <si>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</si>
  <si>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</si>
  <si>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</si>
  <si>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</si>
  <si>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</si>
  <si>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</si>
  <si>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</si>
  <si>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</si>
  <si>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</si>
  <si>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</si>
  <si>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</si>
  <si>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</si>
  <si>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</si>
  <si>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</si>
  <si>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</si>
  <si>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</si>
  <si>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</si>
  <si>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</si>
  <si>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</si>
  <si>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</si>
  <si>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</si>
  <si>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</si>
  <si>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</si>
  <si>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</si>
  <si>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</si>
  <si>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</si>
  <si>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</si>
  <si>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</si>
  <si>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</si>
  <si>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</si>
  <si>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</si>
  <si>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</si>
  <si>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</si>
  <si>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</si>
  <si>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</si>
  <si>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</si>
  <si>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</si>
  <si>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</si>
  <si>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</si>
  <si>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</si>
  <si>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</si>
  <si>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</si>
  <si>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</si>
  <si>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</si>
  <si>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</si>
  <si>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</si>
  <si>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</si>
  <si>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</si>
  <si>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</si>
  <si>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</si>
  <si>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</si>
  <si>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</si>
  <si>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</si>
  <si>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</si>
  <si>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</si>
  <si>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</si>
  <si>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</si>
  <si>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</si>
  <si>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</si>
  <si>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</si>
  <si>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</si>
  <si>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</si>
  <si>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</si>
  <si>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</si>
  <si>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</si>
  <si>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</si>
  <si>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</si>
  <si>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</si>
  <si>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</si>
  <si>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</si>
  <si>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</si>
  <si>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</si>
  <si>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</si>
  <si>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</si>
  <si>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</si>
  <si>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</si>
  <si>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</si>
  <si>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</si>
  <si>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</si>
  <si>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</si>
  <si>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</si>
  <si>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</si>
  <si>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</si>
  <si>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</si>
  <si>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</si>
  <si>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</si>
  <si>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</si>
  <si>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</si>
  <si>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</si>
  <si>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</si>
  <si>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</si>
  <si>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</si>
  <si>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</si>
  <si>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</si>
  <si>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</si>
  <si>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</si>
  <si>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</si>
  <si>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</si>
  <si>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</si>
  <si>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</si>
  <si>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</si>
  <si>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</si>
  <si>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</si>
  <si>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</si>
  <si>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</si>
  <si>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</si>
  <si>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</si>
  <si>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</si>
  <si>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</si>
  <si>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</si>
  <si>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</si>
  <si>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</si>
  <si>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</si>
  <si>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</si>
  <si>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</si>
  <si>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</si>
  <si>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</si>
  <si>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</si>
  <si>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</si>
  <si>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</si>
  <si>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</si>
  <si>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</si>
  <si>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</si>
  <si>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</si>
  <si>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</si>
  <si>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</si>
  <si>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</si>
  <si>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</si>
  <si>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</si>
  <si>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</si>
  <si>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</si>
  <si>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</si>
  <si>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</si>
  <si>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</si>
  <si>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</si>
  <si>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</si>
  <si>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</si>
  <si>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</si>
  <si>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</si>
  <si>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</si>
  <si>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</si>
  <si>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</si>
  <si>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</si>
  <si>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</si>
  <si>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</si>
  <si>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</si>
  <si>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</si>
  <si>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</si>
  <si>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</si>
  <si>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</si>
  <si>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</si>
  <si>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</si>
  <si>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</si>
  <si>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</si>
  <si>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</si>
  <si>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</si>
  <si>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</si>
  <si>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</si>
  <si>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</si>
  <si>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</si>
  <si>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</si>
  <si>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</si>
  <si>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</si>
  <si>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</si>
  <si>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</si>
  <si>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</si>
  <si>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</si>
  <si>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</si>
  <si>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</si>
  <si>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</si>
  <si>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</si>
  <si>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</si>
  <si>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</si>
  <si>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</si>
  <si>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</si>
  <si>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</si>
  <si>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</si>
  <si>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</si>
  <si>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</si>
  <si>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</si>
  <si>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</si>
  <si>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</si>
  <si>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</si>
  <si>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</si>
  <si>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</si>
  <si>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</si>
  <si>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</si>
  <si>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</si>
  <si>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</si>
  <si>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</si>
  <si>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</si>
  <si>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</si>
  <si>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</si>
  <si>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</si>
  <si>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</si>
  <si>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</si>
  <si>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</si>
  <si>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</si>
  <si>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</si>
  <si>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</si>
  <si>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</si>
  <si>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</si>
  <si>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</si>
  <si>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</si>
  <si>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</si>
  <si>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</si>
  <si>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</si>
  <si>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</si>
  <si>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</si>
  <si>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</si>
  <si>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</si>
  <si>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</si>
  <si>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</si>
  <si>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</si>
  <si>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</si>
  <si>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</si>
  <si>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</si>
  <si>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</si>
  <si>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</si>
  <si>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</si>
  <si>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</si>
  <si>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</si>
  <si>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</si>
  <si>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</si>
  <si>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</si>
  <si>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</si>
  <si>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</si>
  <si>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</si>
  <si>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</si>
  <si>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</si>
  <si>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</si>
  <si>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</si>
  <si>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</si>
  <si>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</si>
  <si>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</si>
  <si>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</si>
  <si>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</si>
  <si>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</si>
  <si>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</si>
  <si>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</si>
  <si>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</si>
  <si>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</si>
  <si>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</si>
  <si>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</si>
  <si>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</si>
  <si>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</si>
  <si>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</si>
  <si>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</si>
  <si>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</si>
  <si>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</si>
  <si>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</si>
  <si>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</si>
  <si>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</si>
  <si>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</si>
  <si>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</si>
  <si>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</si>
  <si>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</si>
  <si>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</si>
  <si>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</si>
  <si>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</si>
  <si>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</si>
  <si>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</si>
  <si>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</si>
  <si>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</si>
  <si>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</si>
  <si>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</si>
  <si>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</si>
  <si>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</si>
  <si>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</si>
  <si>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</si>
  <si>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</si>
  <si>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</si>
  <si>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</si>
  <si>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</si>
  <si>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</si>
  <si>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</si>
  <si>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</si>
  <si>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</si>
  <si>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</si>
  <si>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</si>
  <si>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</si>
  <si>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</si>
  <si>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</si>
  <si>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</si>
  <si>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</si>
  <si>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</si>
  <si>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</si>
  <si>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</si>
  <si>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</si>
  <si>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</si>
  <si>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</si>
  <si>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</si>
  <si>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</si>
  <si>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</si>
  <si>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</si>
  <si>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</si>
  <si>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</si>
  <si>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</si>
  <si>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</si>
  <si>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</si>
  <si>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</si>
  <si>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</si>
  <si>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</si>
  <si>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</si>
  <si>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</si>
  <si>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</si>
  <si>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</si>
  <si>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</si>
  <si>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</si>
  <si>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</si>
  <si>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</si>
  <si>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</si>
  <si>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</si>
  <si>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</si>
  <si>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</si>
  <si>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</si>
  <si>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</si>
  <si>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</si>
  <si>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</si>
  <si>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</si>
  <si>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</si>
  <si>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</si>
  <si>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</si>
  <si>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</si>
  <si>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</si>
  <si>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</si>
  <si>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</si>
  <si>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</si>
  <si>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</si>
  <si>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</si>
  <si>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</si>
  <si>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</si>
  <si>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</si>
  <si>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</si>
  <si>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</si>
  <si>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</si>
  <si>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</si>
  <si>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</si>
  <si>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</si>
  <si>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</si>
  <si>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</si>
  <si>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</si>
  <si>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</si>
  <si>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</si>
  <si>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</si>
  <si>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</si>
  <si>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</si>
  <si>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</si>
  <si>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</si>
  <si>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</si>
  <si>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</si>
  <si>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</si>
  <si>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</si>
  <si>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</si>
  <si>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</si>
  <si>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</si>
  <si>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</si>
  <si>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</si>
  <si>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</si>
  <si>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</si>
  <si>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</si>
  <si>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</si>
  <si>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</si>
  <si>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</si>
  <si>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</si>
  <si>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</si>
  <si>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</si>
  <si>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</si>
  <si>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</si>
  <si>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</si>
  <si>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</si>
  <si>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</si>
  <si>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</si>
  <si>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</si>
  <si>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</si>
  <si>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</si>
  <si>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</si>
  <si>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</si>
  <si>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</si>
  <si>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</si>
  <si>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</si>
  <si>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</si>
  <si>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</si>
  <si>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</si>
  <si>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</si>
  <si>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</si>
  <si>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</si>
  <si>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</si>
  <si>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</si>
  <si>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</si>
  <si>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</si>
  <si>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</si>
  <si>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</si>
  <si>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</si>
  <si>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</si>
  <si>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</si>
  <si>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</si>
  <si>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</si>
  <si>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</si>
  <si>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</si>
  <si>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</si>
  <si>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</si>
  <si>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</si>
  <si>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</si>
  <si>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</si>
  <si>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</si>
  <si>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</si>
  <si>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</si>
  <si>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</si>
  <si>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</si>
  <si>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</si>
  <si>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</si>
  <si>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</si>
  <si>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</si>
  <si>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</si>
  <si>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</si>
  <si>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</si>
  <si>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</si>
  <si>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</si>
  <si>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</si>
  <si>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</si>
  <si>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</si>
  <si>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</si>
  <si>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</si>
  <si>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</si>
  <si>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</si>
  <si>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</si>
  <si>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</si>
  <si>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</si>
  <si>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</si>
  <si>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</si>
  <si>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</si>
  <si>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</si>
  <si>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</si>
  <si>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</si>
  <si>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</si>
  <si>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</si>
  <si>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</si>
  <si>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</si>
  <si>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</si>
  <si>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</si>
  <si>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</si>
  <si>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</si>
  <si>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</si>
  <si>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</si>
  <si>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</si>
  <si>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</si>
  <si>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</si>
  <si>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</si>
  <si>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</si>
  <si>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</si>
  <si>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</si>
  <si>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</si>
  <si>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</si>
  <si>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</si>
  <si>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</si>
  <si>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</si>
  <si>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</si>
  <si>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</si>
  <si>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</si>
  <si>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</si>
  <si>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</si>
  <si>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</si>
  <si>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</si>
  <si>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</si>
  <si>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</si>
  <si>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</si>
  <si>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</si>
  <si>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</si>
  <si>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</si>
  <si>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</si>
  <si>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</si>
  <si>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</si>
  <si>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</si>
  <si>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</si>
  <si>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</si>
  <si>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</si>
  <si>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</si>
  <si>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</si>
  <si>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</si>
  <si>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</si>
  <si>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</si>
  <si>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</si>
  <si>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</si>
  <si>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</si>
  <si>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</si>
  <si>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</si>
  <si>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</si>
  <si>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</si>
  <si>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</si>
  <si>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</si>
  <si>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</si>
  <si>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</si>
  <si>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</si>
  <si>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</si>
  <si>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</si>
  <si>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</si>
  <si>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</si>
  <si>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</si>
  <si>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</si>
  <si>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</si>
  <si>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</si>
  <si>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</si>
  <si>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</si>
  <si>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</si>
  <si>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</si>
  <si>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</si>
  <si>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</si>
  <si>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</si>
  <si>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</si>
  <si>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</si>
  <si>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</si>
  <si>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</si>
  <si>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</si>
  <si>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</si>
  <si>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</si>
  <si>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</si>
  <si>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</si>
  <si>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</si>
  <si>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</si>
  <si>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</si>
  <si>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</si>
  <si>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</si>
  <si>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</si>
  <si>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</si>
  <si>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</si>
  <si>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</si>
  <si>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</si>
  <si>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</si>
  <si>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</si>
  <si>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</si>
  <si>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</si>
  <si>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</si>
  <si>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</si>
  <si>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</si>
  <si>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</si>
  <si>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</si>
  <si>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</si>
  <si>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</si>
  <si>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</si>
  <si>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</si>
  <si>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</si>
  <si>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</si>
  <si>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</si>
  <si>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</si>
  <si>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</si>
  <si>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</si>
  <si>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</si>
  <si>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</si>
  <si>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</si>
  <si>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</si>
  <si>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</si>
  <si>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</si>
  <si>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</si>
  <si>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</si>
  <si>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</si>
  <si>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</si>
  <si>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</si>
  <si>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</si>
  <si>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</si>
  <si>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</si>
  <si>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</si>
  <si>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</si>
  <si>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</si>
  <si>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</si>
  <si>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</si>
  <si>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</si>
  <si>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</si>
  <si>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</si>
  <si>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</si>
  <si>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</si>
  <si>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</si>
  <si>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</si>
  <si>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</si>
  <si>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</si>
  <si>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</si>
  <si>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</si>
  <si>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</si>
  <si>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</si>
  <si>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</si>
  <si>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</si>
  <si>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</si>
  <si>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</si>
  <si>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</si>
  <si>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</si>
  <si>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</si>
  <si>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</si>
  <si>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</si>
  <si>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</si>
  <si>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</si>
  <si>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</si>
  <si>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</si>
  <si>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</si>
  <si>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</si>
  <si>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</si>
  <si>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</si>
  <si>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</si>
  <si>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</si>
  <si>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</si>
  <si>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</si>
  <si>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</si>
  <si>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</si>
  <si>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</si>
  <si>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</si>
  <si>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</si>
  <si>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</si>
  <si>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</si>
  <si>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</si>
  <si>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</si>
  <si>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</si>
  <si>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</si>
  <si>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</si>
  <si>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</si>
  <si>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</si>
  <si>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</si>
  <si>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</si>
  <si>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</si>
  <si>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</si>
  <si>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</si>
  <si>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</si>
  <si>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</si>
  <si>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</si>
  <si>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</si>
  <si>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</si>
  <si>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</si>
  <si>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</si>
  <si>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</si>
  <si>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</si>
  <si>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</si>
  <si>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</si>
  <si>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</si>
  <si>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</si>
  <si>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</si>
  <si>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</si>
  <si>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</si>
  <si>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</si>
  <si>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</si>
  <si>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</si>
  <si>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</si>
  <si>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</si>
  <si>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</si>
  <si>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</si>
  <si>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</si>
  <si>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</si>
  <si>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</si>
  <si>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</si>
  <si>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</si>
  <si>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</si>
  <si>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</si>
  <si>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</si>
  <si>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</si>
  <si>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</si>
  <si>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</si>
  <si>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</si>
  <si>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</si>
  <si>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</si>
  <si>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</si>
  <si>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</si>
  <si>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</si>
  <si>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</si>
  <si>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</si>
  <si>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</si>
  <si>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</si>
  <si>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</si>
  <si>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</si>
  <si>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</si>
  <si>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</si>
  <si>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</si>
  <si>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</si>
  <si>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</si>
  <si>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</si>
  <si>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</si>
  <si>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</si>
  <si>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</si>
  <si>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</si>
  <si>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</si>
  <si>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</si>
  <si>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</si>
  <si>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</si>
  <si>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</si>
  <si>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</si>
  <si>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</si>
  <si>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</si>
  <si>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</si>
  <si>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</si>
  <si>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</si>
  <si>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</si>
  <si>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</si>
  <si>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</si>
  <si>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</si>
  <si>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</si>
  <si>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</si>
  <si>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</si>
  <si>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</si>
  <si>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</si>
  <si>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</si>
  <si>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</si>
  <si>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</si>
  <si>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</si>
  <si>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</si>
  <si>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</si>
  <si>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</si>
  <si>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</si>
  <si>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</si>
  <si>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</si>
  <si>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</si>
  <si>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</si>
  <si>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</si>
  <si>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</si>
  <si>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</si>
  <si>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</si>
  <si>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</si>
  <si>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</si>
  <si>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</si>
  <si>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</si>
  <si>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</si>
  <si>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</si>
  <si>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</si>
  <si>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</si>
  <si>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</si>
  <si>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</si>
  <si>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</si>
  <si>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</si>
  <si>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</si>
  <si>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</si>
  <si>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</si>
  <si>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</si>
  <si>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</si>
  <si>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</si>
  <si>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</si>
  <si>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</si>
  <si>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</si>
  <si>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</si>
  <si>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</si>
  <si>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</si>
  <si>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</si>
  <si>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</si>
  <si>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</si>
  <si>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</si>
  <si>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</si>
  <si>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</si>
  <si>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</si>
  <si>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</si>
  <si>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</si>
  <si>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</si>
  <si>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</si>
  <si>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</si>
  <si>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</si>
  <si>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</si>
  <si>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</si>
  <si>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</si>
  <si>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</si>
  <si>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</si>
  <si>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</si>
  <si>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</si>
  <si>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</si>
  <si>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</si>
  <si>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</si>
  <si>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</si>
  <si>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</si>
  <si>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</si>
  <si>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</si>
  <si>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</si>
  <si>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</si>
  <si>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</si>
  <si>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</si>
  <si>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</si>
  <si>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</si>
  <si>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</si>
  <si>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</si>
  <si>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</si>
  <si>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</si>
  <si>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</si>
  <si>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</si>
  <si>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</si>
  <si>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</si>
  <si>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</si>
  <si>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</si>
  <si>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</si>
  <si>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</si>
  <si>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</si>
  <si>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</si>
  <si>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</si>
  <si>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</si>
  <si>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</si>
  <si>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</si>
  <si>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</si>
  <si>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</si>
  <si>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</si>
  <si>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</si>
  <si>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</si>
  <si>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</si>
  <si>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</si>
  <si>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</si>
  <si>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</si>
  <si>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</si>
  <si>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</si>
  <si>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</si>
  <si>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</si>
  <si>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</si>
  <si>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</si>
  <si>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</si>
  <si>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</si>
  <si>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</si>
  <si>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</si>
  <si>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</si>
  <si>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</si>
  <si>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</si>
  <si>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</si>
  <si>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</si>
  <si>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</si>
  <si>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</si>
  <si>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</si>
  <si>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</si>
  <si>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</si>
  <si>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</si>
  <si>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</si>
  <si>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</si>
  <si>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</si>
  <si>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</si>
  <si>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</si>
  <si>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</si>
  <si>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</si>
  <si>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</si>
  <si>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</si>
  <si>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</si>
  <si>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</si>
  <si>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</si>
  <si>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</si>
  <si>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</si>
  <si>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</si>
  <si>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</si>
  <si>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</si>
  <si>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</si>
  <si>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</si>
  <si>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</si>
  <si>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</si>
  <si>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</si>
  <si>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</si>
  <si>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</si>
  <si>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</si>
  <si>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</si>
  <si>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</si>
  <si>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</si>
  <si>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</si>
  <si>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</si>
  <si>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</si>
  <si>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</si>
  <si>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</si>
  <si>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</si>
  <si>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</si>
  <si>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</si>
  <si>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</si>
  <si>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</si>
  <si>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</si>
  <si>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</si>
  <si>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</si>
  <si>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</si>
  <si>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</si>
  <si>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</si>
  <si>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</si>
  <si>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</si>
  <si>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</si>
  <si>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</si>
  <si>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</si>
  <si>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</si>
  <si>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</si>
  <si>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</si>
  <si>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</si>
  <si>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</si>
  <si>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</si>
  <si>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</si>
  <si>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</si>
  <si>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</si>
  <si>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</si>
  <si>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</si>
  <si>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</si>
  <si>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</si>
  <si>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</si>
  <si>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</si>
  <si>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</si>
  <si>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</si>
  <si>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</si>
  <si>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</si>
  <si>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</si>
  <si>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</si>
  <si>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</si>
  <si>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</si>
  <si>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</si>
  <si>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</si>
  <si>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</si>
  <si>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</si>
  <si>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</si>
  <si>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</si>
  <si>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</si>
  <si>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</si>
  <si>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</si>
  <si>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</si>
  <si>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</si>
  <si>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</si>
  <si>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</si>
  <si>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</si>
  <si>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</si>
  <si>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</si>
  <si>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</si>
  <si>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</si>
  <si>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</si>
  <si>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</si>
  <si>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</si>
  <si>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</si>
  <si>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</si>
  <si>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</si>
  <si>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</si>
  <si>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</si>
  <si>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</si>
  <si>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</si>
  <si>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</si>
  <si>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</si>
  <si>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</si>
  <si>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</si>
  <si>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</si>
  <si>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</si>
  <si>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</si>
  <si>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</si>
  <si>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</si>
  <si>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</si>
  <si>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</si>
  <si>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</si>
  <si>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</si>
  <si>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</si>
  <si>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</si>
  <si>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</si>
  <si>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</si>
  <si>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</si>
  <si>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</si>
  <si>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</si>
  <si>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</si>
  <si>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</si>
  <si>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</si>
  <si>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</si>
  <si>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</si>
  <si>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</si>
  <si>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</si>
  <si>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</si>
  <si>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</si>
  <si>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</si>
  <si>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</si>
  <si>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</si>
  <si>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</si>
  <si>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</si>
  <si>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</si>
  <si>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</si>
  <si>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</si>
  <si>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</si>
  <si>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</si>
  <si>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</si>
  <si>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</si>
  <si>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</si>
  <si>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</si>
  <si>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</si>
  <si>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</si>
  <si>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</si>
  <si>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</si>
  <si>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</si>
  <si>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</si>
  <si>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</si>
  <si>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</si>
  <si>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</si>
  <si>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</si>
  <si>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</si>
  <si>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</si>
  <si>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</si>
  <si>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</si>
  <si>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</si>
  <si>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</si>
  <si>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</si>
  <si>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</si>
  <si>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</si>
  <si>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</si>
  <si>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</si>
  <si>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</si>
  <si>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</si>
  <si>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</si>
  <si>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</si>
  <si>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</si>
  <si>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</si>
  <si>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</si>
  <si>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</si>
  <si>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</si>
  <si>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</si>
  <si>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</si>
  <si>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</si>
  <si>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</si>
  <si>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</si>
  <si>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</si>
  <si>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</si>
  <si>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</si>
  <si>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</si>
  <si>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</si>
  <si>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</si>
  <si>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</si>
  <si>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</si>
  <si>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</si>
  <si>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</si>
  <si>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</si>
  <si>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</si>
  <si>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</si>
  <si>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</si>
  <si>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</si>
  <si>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</si>
  <si>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</si>
  <si>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</si>
  <si>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</si>
  <si>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</si>
  <si>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</si>
  <si>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</si>
  <si>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</si>
  <si>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</si>
  <si>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</si>
  <si>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</si>
  <si>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</si>
  <si>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</si>
  <si>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</si>
  <si>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</si>
  <si>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</si>
  <si>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</si>
  <si>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</si>
  <si>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</si>
  <si>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</si>
  <si>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</si>
  <si>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</si>
  <si>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</si>
  <si>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</si>
  <si>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</si>
  <si>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</si>
  <si>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</si>
  <si>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</si>
  <si>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</si>
  <si>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</si>
  <si>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</si>
  <si>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</si>
  <si>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</si>
  <si>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</si>
  <si>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</si>
  <si>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</si>
  <si>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</si>
  <si>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</si>
  <si>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</si>
  <si>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</si>
  <si>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</si>
  <si>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</si>
  <si>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</si>
  <si>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</si>
  <si>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</si>
  <si>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</si>
  <si>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</si>
  <si>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</si>
  <si>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</si>
  <si>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</si>
  <si>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</si>
  <si>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</si>
  <si>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</si>
  <si>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</si>
  <si>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</si>
  <si>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</si>
  <si>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</si>
  <si>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</si>
  <si>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</si>
  <si>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</si>
  <si>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</si>
  <si>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</si>
  <si>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</si>
  <si>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</si>
  <si>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</si>
  <si>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</si>
  <si>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</si>
  <si>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</si>
  <si>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</si>
  <si>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</si>
  <si>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</si>
  <si>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</si>
  <si>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</si>
  <si>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</si>
  <si>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</si>
  <si>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</si>
  <si>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</si>
  <si>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</si>
  <si>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</si>
  <si>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</si>
  <si>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</si>
  <si>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</si>
  <si>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</si>
  <si>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</si>
  <si>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</si>
  <si>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</si>
  <si>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</si>
  <si>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</si>
  <si>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</si>
  <si>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</si>
  <si>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</si>
  <si>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</si>
  <si>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</si>
  <si>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</si>
  <si>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</si>
  <si>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</si>
  <si>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</si>
  <si>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</si>
  <si>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</si>
  <si>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</si>
  <si>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</si>
  <si>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</si>
  <si>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</si>
  <si>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</si>
  <si>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</si>
  <si>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</si>
  <si>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</si>
  <si>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</si>
  <si>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</si>
  <si>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</si>
  <si>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</si>
  <si>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</si>
  <si>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</si>
  <si>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</si>
  <si>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</si>
  <si>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</si>
  <si>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</si>
  <si>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</si>
  <si>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</si>
  <si>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</si>
  <si>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</si>
  <si>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</si>
  <si>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</si>
  <si>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</si>
  <si>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</si>
  <si>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</si>
  <si>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</si>
  <si>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</si>
  <si>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</si>
  <si>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</si>
  <si>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</si>
  <si>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</si>
  <si>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</si>
  <si>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</si>
  <si>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</si>
  <si>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</si>
  <si>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</si>
  <si>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</si>
  <si>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</si>
  <si>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</si>
  <si>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</si>
  <si>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</si>
  <si>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</si>
  <si>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</si>
  <si>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</si>
  <si>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</si>
  <si>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</si>
  <si>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</si>
  <si>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</si>
  <si>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</si>
  <si>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</si>
  <si>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</si>
  <si>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</si>
  <si>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</si>
  <si>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</si>
  <si>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</si>
  <si>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</si>
  <si>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</si>
  <si>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</si>
  <si>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</si>
  <si>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</si>
  <si>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</si>
  <si>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</si>
  <si>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</si>
  <si>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</si>
  <si>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</si>
  <si>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</si>
  <si>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</si>
  <si>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</si>
  <si>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</si>
  <si>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</si>
  <si>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</si>
  <si>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</si>
  <si>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</si>
  <si>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</si>
  <si>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</si>
  <si>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</si>
  <si>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</si>
  <si>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</si>
  <si>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</si>
  <si>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</si>
  <si>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</si>
  <si>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</si>
  <si>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</si>
  <si>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</si>
  <si>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</si>
  <si>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</si>
  <si>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</si>
  <si>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</si>
  <si>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</si>
  <si>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</si>
  <si>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</si>
  <si>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</si>
  <si>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</si>
  <si>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</si>
  <si>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</si>
  <si>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</si>
  <si>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</si>
  <si>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</si>
  <si>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</si>
  <si>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</si>
  <si>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</si>
  <si>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</si>
  <si>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</si>
  <si>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</si>
  <si>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</si>
  <si>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</si>
  <si>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</si>
  <si>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</si>
  <si>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</si>
  <si>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</si>
  <si>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</si>
  <si>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</si>
  <si>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</si>
  <si>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</si>
  <si>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</si>
  <si>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</si>
  <si>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</si>
  <si>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</si>
  <si>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</si>
  <si>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</si>
  <si>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</si>
  <si>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</si>
  <si>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</si>
  <si>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</si>
  <si>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</si>
  <si>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</si>
  <si>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</si>
  <si>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</si>
  <si>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</si>
  <si>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</si>
  <si>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</si>
  <si>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</si>
  <si>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</si>
  <si>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</si>
  <si>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</si>
  <si>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</si>
  <si>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</si>
  <si>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</si>
  <si>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</si>
  <si>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</si>
  <si>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</si>
  <si>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</si>
  <si>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</si>
  <si>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</si>
  <si>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</si>
  <si>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</si>
  <si>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</si>
  <si>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</si>
  <si>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</si>
  <si>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</si>
  <si>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</si>
  <si>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</si>
  <si>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</si>
  <si>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</si>
  <si>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</si>
  <si>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</si>
  <si>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</si>
  <si>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</si>
  <si>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</si>
  <si>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</si>
  <si>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</si>
  <si>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</si>
  <si>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</si>
  <si>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</si>
  <si>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</si>
  <si>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</si>
  <si>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</si>
  <si>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</si>
  <si>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</si>
  <si>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</si>
  <si>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</si>
  <si>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</si>
  <si>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</si>
  <si>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</si>
  <si>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</si>
  <si>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</si>
  <si>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</si>
  <si>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</si>
  <si>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</si>
  <si>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</si>
  <si>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</si>
  <si>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</si>
  <si>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</si>
  <si>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</si>
  <si>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</si>
  <si>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</si>
  <si>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</si>
  <si>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</si>
  <si>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</si>
  <si>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</si>
  <si>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</si>
  <si>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</si>
  <si>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</si>
  <si>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</si>
  <si>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</si>
  <si>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</si>
  <si>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</si>
  <si>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</si>
  <si>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</si>
  <si>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</si>
  <si>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</si>
  <si>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</si>
  <si>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</si>
  <si>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</si>
  <si>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</si>
  <si>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</si>
  <si>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</si>
  <si>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</si>
  <si>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</si>
  <si>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</si>
  <si>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</si>
  <si>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</si>
  <si>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</si>
  <si>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</si>
  <si>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</si>
  <si>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</si>
  <si>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</si>
  <si>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</si>
  <si>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</si>
  <si>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</si>
  <si>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</si>
  <si>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</si>
  <si>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</si>
  <si>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</si>
  <si>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</si>
  <si>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</si>
  <si>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</si>
  <si>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</si>
  <si>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</si>
  <si>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</si>
  <si>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</si>
  <si>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</si>
  <si>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</si>
  <si>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</si>
  <si>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</si>
  <si>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</si>
  <si>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</si>
  <si>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</si>
  <si>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</si>
  <si>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</si>
  <si>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</si>
  <si>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</si>
  <si>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</si>
  <si>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</si>
  <si>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</si>
  <si>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</si>
  <si>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</si>
  <si>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</si>
  <si>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</si>
  <si>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</si>
  <si>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</si>
  <si>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</si>
  <si>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</si>
  <si>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</si>
  <si>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</si>
  <si>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</si>
  <si>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</si>
  <si>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</si>
  <si>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</si>
  <si>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</si>
  <si>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</si>
  <si>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</si>
  <si>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</si>
  <si>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</si>
  <si>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</si>
  <si>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</si>
  <si>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</si>
  <si>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</si>
  <si>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</si>
  <si>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</si>
  <si>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</si>
  <si>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</si>
  <si>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</si>
  <si>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</si>
  <si>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</si>
  <si>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</si>
  <si>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</si>
  <si>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</si>
  <si>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</si>
  <si>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</si>
  <si>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</si>
  <si>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</si>
  <si>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</si>
  <si>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</si>
  <si>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</si>
  <si>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</si>
  <si>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</si>
  <si>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</si>
  <si>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</si>
  <si>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</si>
  <si>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</si>
  <si>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</si>
  <si>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</si>
  <si>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</si>
  <si>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</si>
  <si>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</si>
  <si>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</si>
  <si>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</si>
  <si>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</si>
  <si>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</si>
  <si>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</si>
  <si>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</si>
  <si>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</si>
  <si>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</si>
  <si>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</si>
  <si>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</si>
  <si>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</si>
  <si>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</si>
  <si>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</si>
  <si>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</si>
  <si>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</si>
  <si>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</si>
  <si>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</si>
  <si>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</si>
  <si>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</si>
  <si>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</si>
  <si>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</si>
  <si>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</si>
  <si>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</si>
  <si>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</si>
  <si>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</si>
  <si>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</si>
  <si>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</si>
  <si>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</si>
  <si>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</si>
  <si>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</si>
  <si>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</si>
  <si>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</si>
  <si>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</si>
  <si>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</si>
  <si>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</si>
  <si>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</si>
  <si>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</si>
  <si>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</si>
  <si>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</si>
  <si>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</si>
  <si>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</si>
  <si>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</si>
  <si>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</si>
  <si>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</si>
  <si>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</si>
  <si>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</si>
  <si>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</si>
  <si>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</si>
  <si>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</si>
  <si>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</si>
  <si>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</si>
  <si>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</si>
  <si>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</si>
  <si>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</si>
  <si>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</si>
  <si>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</si>
  <si>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</si>
  <si>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</si>
  <si>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</si>
  <si>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</si>
  <si>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</si>
  <si>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</si>
  <si>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</si>
  <si>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</si>
  <si>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</si>
  <si>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</si>
  <si>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</si>
  <si>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</si>
  <si>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</si>
  <si>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</si>
  <si>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</si>
  <si>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</si>
  <si>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</si>
  <si>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</si>
  <si>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</si>
  <si>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</si>
  <si>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</si>
  <si>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</si>
  <si>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</si>
  <si>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</si>
  <si>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</si>
  <si>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</si>
  <si>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</si>
  <si>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</si>
  <si>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</si>
  <si>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</si>
  <si>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</si>
  <si>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</si>
  <si>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</si>
  <si>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</si>
  <si>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</si>
  <si>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</si>
  <si>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</si>
  <si>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</si>
  <si>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</si>
  <si>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</si>
  <si>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</si>
  <si>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</si>
  <si>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</si>
  <si>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</si>
  <si>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</si>
  <si>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</si>
  <si>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</si>
  <si>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</si>
  <si>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</si>
  <si>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</si>
  <si>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</si>
  <si>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</si>
  <si>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</si>
  <si>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</si>
  <si>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</si>
  <si>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</si>
  <si>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</si>
  <si>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</si>
  <si>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</si>
  <si>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</si>
  <si>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</si>
  <si>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</si>
  <si>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</si>
  <si>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</si>
  <si>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</si>
  <si>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</si>
  <si>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</si>
  <si>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</si>
  <si>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</si>
  <si>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</si>
  <si>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</si>
  <si>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</si>
  <si>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</si>
  <si>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</si>
  <si>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</si>
  <si>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</si>
  <si>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</si>
  <si>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</si>
  <si>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</si>
  <si>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</si>
  <si>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</si>
  <si>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</si>
  <si>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</si>
  <si>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</si>
  <si>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</si>
  <si>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</si>
  <si>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</si>
  <si>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</si>
  <si>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</si>
  <si>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</si>
  <si>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</si>
  <si>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</si>
  <si>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</si>
  <si>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</si>
  <si>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</si>
  <si>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</si>
  <si>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</si>
  <si>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</si>
  <si>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</si>
  <si>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</si>
  <si>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</si>
  <si>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</si>
  <si>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</si>
  <si>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</si>
  <si>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</si>
  <si>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</si>
  <si>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</si>
  <si>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</si>
  <si>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</si>
  <si>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</si>
  <si>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</si>
  <si>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</si>
  <si>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</si>
  <si>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</si>
  <si>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</si>
  <si>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</si>
  <si>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</si>
  <si>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</si>
  <si>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</si>
  <si>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</si>
  <si>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</si>
  <si>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</si>
  <si>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</si>
  <si>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</si>
  <si>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</si>
  <si>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</si>
  <si>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</si>
  <si>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</si>
  <si>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</si>
  <si>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</si>
  <si>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</si>
  <si>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</si>
  <si>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</si>
  <si>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</si>
  <si>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</si>
  <si>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</si>
  <si>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</si>
  <si>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</si>
  <si>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</si>
  <si>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</si>
  <si>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</si>
  <si>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</si>
  <si>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</si>
  <si>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</si>
  <si>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</si>
  <si>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</si>
  <si>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</si>
  <si>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</si>
  <si>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</si>
  <si>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</si>
  <si>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</si>
  <si>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</si>
  <si>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</si>
  <si>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</si>
  <si>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</si>
  <si>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</si>
  <si>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</si>
  <si>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</si>
  <si>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</si>
  <si>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</si>
  <si>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</si>
  <si>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</si>
  <si>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</si>
  <si>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</si>
  <si>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</si>
  <si>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</si>
  <si>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</si>
  <si>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</si>
  <si>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</si>
  <si>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</si>
  <si>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</si>
  <si>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</si>
  <si>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</si>
  <si>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</si>
  <si>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</si>
  <si>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</si>
  <si>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</si>
  <si>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</si>
  <si>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</si>
  <si>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</si>
  <si>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</si>
  <si>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</si>
  <si>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</si>
  <si>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</si>
  <si>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</si>
  <si>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</si>
  <si>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</si>
  <si>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</si>
  <si>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</si>
  <si>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</si>
  <si>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</si>
  <si>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</si>
  <si>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</si>
  <si>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</si>
  <si>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</si>
  <si>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</si>
  <si>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</si>
  <si>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</si>
  <si>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</si>
  <si>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</si>
  <si>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</si>
  <si>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</si>
  <si>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</si>
  <si>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</si>
  <si>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</si>
  <si>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</si>
  <si>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</si>
  <si>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</si>
  <si>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</si>
  <si>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</si>
  <si>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</si>
  <si>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</si>
  <si>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</si>
  <si>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</si>
  <si>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</si>
  <si>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</si>
  <si>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</si>
  <si>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</si>
  <si>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</si>
  <si>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</si>
  <si>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</si>
  <si>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</si>
  <si>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</si>
  <si>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</si>
  <si>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</si>
  <si>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</si>
  <si>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</si>
  <si>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</si>
  <si>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</si>
  <si>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</si>
  <si>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</si>
  <si>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</si>
  <si>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</si>
  <si>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</si>
  <si>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</si>
  <si>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</si>
  <si>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</si>
  <si>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</si>
  <si>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</si>
  <si>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</si>
  <si>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</si>
  <si>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</si>
  <si>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</si>
  <si>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</si>
  <si>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</si>
  <si>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</si>
  <si>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</si>
  <si>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</si>
  <si>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</si>
  <si>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</si>
  <si>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</si>
  <si>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</si>
  <si>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</si>
  <si>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</si>
  <si>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</si>
  <si>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</si>
  <si>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</si>
  <si>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</si>
  <si>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</si>
  <si>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</si>
  <si>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</si>
  <si>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</si>
  <si>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</si>
  <si>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</si>
  <si>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</si>
  <si>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</si>
  <si>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</si>
  <si>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</si>
  <si>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</si>
  <si>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</si>
  <si>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</si>
  <si>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</si>
  <si>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</si>
  <si>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</si>
  <si>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</si>
  <si>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</si>
  <si>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</si>
  <si>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</si>
  <si>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</si>
  <si>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</si>
  <si>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</si>
  <si>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</si>
  <si>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</si>
  <si>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</si>
  <si>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</si>
  <si>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</si>
  <si>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</si>
  <si>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</si>
  <si>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</si>
  <si>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</si>
  <si>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</si>
  <si>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</si>
  <si>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</si>
  <si>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</si>
  <si>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</si>
  <si>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</si>
  <si>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</si>
  <si>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</si>
  <si>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</si>
  <si>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</si>
  <si>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</si>
  <si>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</si>
  <si>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</si>
  <si>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</si>
  <si>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</si>
  <si>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</si>
  <si>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</si>
  <si>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</si>
  <si>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</si>
  <si>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</si>
  <si>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</si>
  <si>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</si>
  <si>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</si>
  <si>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</si>
  <si>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</si>
  <si>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</si>
  <si>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</si>
  <si>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</si>
  <si>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</si>
  <si>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</si>
  <si>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</si>
  <si>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</si>
  <si>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</si>
  <si>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</si>
  <si>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</si>
  <si>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</si>
  <si>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</si>
  <si>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</si>
  <si>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</si>
  <si>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</si>
  <si>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</si>
  <si>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</si>
  <si>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</si>
  <si>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</si>
  <si>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</si>
  <si>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</si>
  <si>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</si>
  <si>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</si>
  <si>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</si>
  <si>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</si>
  <si>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</si>
  <si>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</si>
  <si>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</si>
  <si>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</si>
  <si>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</si>
  <si>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</si>
  <si>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</si>
  <si>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</si>
  <si>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</si>
  <si>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</si>
  <si>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</si>
  <si>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</si>
  <si>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</si>
  <si>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</si>
  <si>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</si>
  <si>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</si>
  <si>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</si>
  <si>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</si>
  <si>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</si>
  <si>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</si>
  <si>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</si>
  <si>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</si>
  <si>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</si>
  <si>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</si>
  <si>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</si>
  <si>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</si>
  <si>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</si>
  <si>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</si>
  <si>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</si>
  <si>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</si>
  <si>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</si>
  <si>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</si>
  <si>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</si>
  <si>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</si>
  <si>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</si>
  <si>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</si>
  <si>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</si>
  <si>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</si>
  <si>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</si>
  <si>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</si>
  <si>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</si>
  <si>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</si>
  <si>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</si>
  <si>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</si>
  <si>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</si>
  <si>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</si>
  <si>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</si>
  <si>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</si>
  <si>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</si>
  <si>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</si>
  <si>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</si>
  <si>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</si>
  <si>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</si>
  <si>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</si>
  <si>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</si>
  <si>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</si>
  <si>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</si>
  <si>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</si>
  <si>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</si>
  <si>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</si>
  <si>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</si>
  <si>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</si>
  <si>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</si>
  <si>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</si>
  <si>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</si>
  <si>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</si>
  <si>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</si>
  <si>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</si>
  <si>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</si>
  <si>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</si>
  <si>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</si>
  <si>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</si>
  <si>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</si>
  <si>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</si>
  <si>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</si>
  <si>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</si>
  <si>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</si>
  <si>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</si>
  <si>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</si>
  <si>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</si>
  <si>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</si>
  <si>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</si>
  <si>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</si>
  <si>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</si>
  <si>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</si>
  <si>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</si>
  <si>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</si>
  <si>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</si>
  <si>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</si>
  <si>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</si>
  <si>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</si>
  <si>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</si>
  <si>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</si>
  <si>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</si>
  <si>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</si>
  <si>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</si>
  <si>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</si>
  <si>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</si>
  <si>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</si>
  <si>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</si>
  <si>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</si>
  <si>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</si>
  <si>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</si>
  <si>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</si>
  <si>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</si>
  <si>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</si>
  <si>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</si>
  <si>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</si>
  <si>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</si>
  <si>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</si>
  <si>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</si>
  <si>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</si>
  <si>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</si>
  <si>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</si>
  <si>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</si>
  <si>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</si>
  <si>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</si>
  <si>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</si>
  <si>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</si>
  <si>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</si>
  <si>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</si>
  <si>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</si>
  <si>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</si>
  <si>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</si>
  <si>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</si>
  <si>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</si>
  <si>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</si>
  <si>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</si>
  <si>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</si>
  <si>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</si>
  <si>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</si>
  <si>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</si>
  <si>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</si>
  <si>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</si>
  <si>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</si>
  <si>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</si>
  <si>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</si>
  <si>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</si>
  <si>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</si>
  <si>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</si>
  <si>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</si>
  <si>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</si>
  <si>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</si>
  <si>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</si>
  <si>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</si>
  <si>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</si>
  <si>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</si>
  <si>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</si>
  <si>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</si>
  <si>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</si>
  <si>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</si>
  <si>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</si>
  <si>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</si>
  <si>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</si>
  <si>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</si>
  <si>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</si>
  <si>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</si>
  <si>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</si>
  <si>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</si>
  <si>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</si>
  <si>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</si>
  <si>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</si>
  <si>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</si>
  <si>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</si>
  <si>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</si>
  <si>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</si>
  <si>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</si>
  <si>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</si>
  <si>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</si>
  <si>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</si>
  <si>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</si>
  <si>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</si>
  <si>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</si>
  <si>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</si>
  <si>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</si>
  <si>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</si>
  <si>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</si>
  <si>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</si>
  <si>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</si>
  <si>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</si>
  <si>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</si>
  <si>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</si>
  <si>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</si>
  <si>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</si>
  <si>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</si>
  <si>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</si>
  <si>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</si>
  <si>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</si>
  <si>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</si>
  <si>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</si>
  <si>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</si>
  <si>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</si>
  <si>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</si>
  <si>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</si>
  <si>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</si>
  <si>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</si>
  <si>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</si>
  <si>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</si>
  <si>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</si>
  <si>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</si>
  <si>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</si>
  <si>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</si>
  <si>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</si>
  <si>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</si>
  <si>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</si>
  <si>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</si>
  <si>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</si>
  <si>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</si>
  <si>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</si>
  <si>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</si>
  <si>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</si>
  <si>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</si>
  <si>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</si>
  <si>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</si>
  <si>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</si>
  <si>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</si>
  <si>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</si>
  <si>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</si>
  <si>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</si>
  <si>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</si>
  <si>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</si>
  <si>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</si>
  <si>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</si>
  <si>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</si>
  <si>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</si>
  <si>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</si>
  <si>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</si>
  <si>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</si>
  <si>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</si>
  <si>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</si>
  <si>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</si>
  <si>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</si>
  <si>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</si>
  <si>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</si>
  <si>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</si>
  <si>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</si>
  <si>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</si>
  <si>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</si>
  <si>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</si>
  <si>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</si>
  <si>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</si>
  <si>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</si>
  <si>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</si>
  <si>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</si>
  <si>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</si>
  <si>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</si>
  <si>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</si>
  <si>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</si>
  <si>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</si>
  <si>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</si>
  <si>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</si>
  <si>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</si>
  <si>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</si>
  <si>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</si>
  <si>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</si>
  <si>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</si>
  <si>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</si>
  <si>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</si>
  <si>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</si>
  <si>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</si>
  <si>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</si>
  <si>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</si>
  <si>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</si>
  <si>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</si>
  <si>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</si>
  <si>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</si>
  <si>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</si>
  <si>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</si>
  <si>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</si>
  <si>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</si>
  <si>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</si>
  <si>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</si>
  <si>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</si>
  <si>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</si>
  <si>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</si>
  <si>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</si>
  <si>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</si>
  <si>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</si>
  <si>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</si>
  <si>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</si>
  <si>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</si>
  <si>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</si>
  <si>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</si>
  <si>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</si>
  <si>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</si>
  <si>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</si>
  <si>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</si>
  <si>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</si>
  <si>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</si>
  <si>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</si>
  <si>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</si>
  <si>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</si>
  <si>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</si>
  <si>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</si>
  <si>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</si>
  <si>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</si>
  <si>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</si>
  <si>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</si>
  <si>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</si>
  <si>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</si>
  <si>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</si>
  <si>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</si>
  <si>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</si>
  <si>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</si>
  <si>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</si>
  <si>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</si>
  <si>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</si>
  <si>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</si>
  <si>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</si>
  <si>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</si>
  <si>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</si>
  <si>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</si>
  <si>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</si>
  <si>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</si>
  <si>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</si>
  <si>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</si>
  <si>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</si>
  <si>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</si>
  <si>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</si>
  <si>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</si>
  <si>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</si>
  <si>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</si>
  <si>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</si>
  <si>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</si>
  <si>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</si>
  <si>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</si>
  <si>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</si>
  <si>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</si>
  <si>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</si>
  <si>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</si>
  <si>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</si>
  <si>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</si>
  <si>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</si>
  <si>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</si>
  <si>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</si>
  <si>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</si>
  <si>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</si>
  <si>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</si>
  <si>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</si>
  <si>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</si>
  <si>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</si>
  <si>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</si>
  <si>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</si>
  <si>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</si>
  <si>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</si>
  <si>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</si>
  <si>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</si>
  <si>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</si>
  <si>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</si>
  <si>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</si>
  <si>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</si>
  <si>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</si>
  <si>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</si>
  <si>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</si>
  <si>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</si>
  <si>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</si>
  <si>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</si>
  <si>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</si>
  <si>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</si>
  <si>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</si>
  <si>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</si>
  <si>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</si>
  <si>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</si>
  <si>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</si>
  <si>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</si>
  <si>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</si>
  <si>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</si>
  <si>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</si>
  <si>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</si>
  <si>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</si>
  <si>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</si>
  <si>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</si>
  <si>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</si>
  <si>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</si>
  <si>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</si>
  <si>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</si>
  <si>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</si>
  <si>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</si>
  <si>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</si>
  <si>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</si>
  <si>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</si>
  <si>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</si>
  <si>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</si>
  <si>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</si>
  <si>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</si>
  <si>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</si>
  <si>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</si>
  <si>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</si>
  <si>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</si>
  <si>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</si>
  <si>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</si>
  <si>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</si>
  <si>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</si>
  <si>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</si>
  <si>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</si>
  <si>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</si>
  <si>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</si>
  <si>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</si>
  <si>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</si>
  <si>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</si>
  <si>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</si>
  <si>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</si>
  <si>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</si>
  <si>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</si>
  <si>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</si>
  <si>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</si>
  <si>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</si>
  <si>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</si>
  <si>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</si>
  <si>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</si>
  <si>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</si>
  <si>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</si>
  <si>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</si>
  <si>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</si>
  <si>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</si>
  <si>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</si>
  <si>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</si>
  <si>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</si>
  <si>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</si>
  <si>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</si>
  <si>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</si>
  <si>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</si>
  <si>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</si>
  <si>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</si>
  <si>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</si>
  <si>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</si>
  <si>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</si>
  <si>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</si>
  <si>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</si>
  <si>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</si>
  <si>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</si>
  <si>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</si>
  <si>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</si>
  <si>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</si>
  <si>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</si>
  <si>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</si>
  <si>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</si>
  <si>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</si>
  <si>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</si>
  <si>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</si>
  <si>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</si>
  <si>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</si>
  <si>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</si>
  <si>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</si>
  <si>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</si>
  <si>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</si>
  <si>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</si>
  <si>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</si>
  <si>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</si>
  <si>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</si>
  <si>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</si>
  <si>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</si>
  <si>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</si>
  <si>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</si>
  <si>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</si>
  <si>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</si>
  <si>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</si>
  <si>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</si>
  <si>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</si>
  <si>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</si>
  <si>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</si>
  <si>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</si>
  <si>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</si>
  <si>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</si>
  <si>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</si>
  <si>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</si>
  <si>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</si>
  <si>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</si>
  <si>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</si>
  <si>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</si>
  <si>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</si>
  <si>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</si>
  <si>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</si>
  <si>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</si>
  <si>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</si>
  <si>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</si>
  <si>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</si>
  <si>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</si>
  <si>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</si>
  <si>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</si>
  <si>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</si>
  <si>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</si>
  <si>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</si>
  <si>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</si>
  <si>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</si>
  <si>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</si>
  <si>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</si>
  <si>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</si>
  <si>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</si>
  <si>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</si>
  <si>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</si>
  <si>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</si>
  <si>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</si>
  <si>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</si>
  <si>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</si>
  <si>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</si>
  <si>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</si>
  <si>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</si>
  <si>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</si>
  <si>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</si>
  <si>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</si>
  <si>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</si>
  <si>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</si>
  <si>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</si>
  <si>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</si>
  <si>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</si>
  <si>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</si>
  <si>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</si>
  <si>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</si>
  <si>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</si>
  <si>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</si>
  <si>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</si>
  <si>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</si>
  <si>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</si>
  <si>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</si>
  <si>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</si>
  <si>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</si>
  <si>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</si>
  <si>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</si>
  <si>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</si>
  <si>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</si>
  <si>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</si>
  <si>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</si>
  <si>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</si>
  <si>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</si>
  <si>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</si>
  <si>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</si>
  <si>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</si>
  <si>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</si>
  <si>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</si>
  <si>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</si>
  <si>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</si>
  <si>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</si>
  <si>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</si>
  <si>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</si>
  <si>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</si>
  <si>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</si>
  <si>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</si>
  <si>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</si>
  <si>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</si>
  <si>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</si>
  <si>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</si>
  <si>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</si>
  <si>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</si>
  <si>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</si>
  <si>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</si>
  <si>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</si>
  <si>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</si>
  <si>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</si>
  <si>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</si>
  <si>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</si>
  <si>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</si>
  <si>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</si>
  <si>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</si>
  <si>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</si>
  <si>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</si>
  <si>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</si>
  <si>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</si>
  <si>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</si>
  <si>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</si>
  <si>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</si>
  <si>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</si>
  <si>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</si>
  <si>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</si>
  <si>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</si>
  <si>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</si>
  <si>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</si>
  <si>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</si>
  <si>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</si>
  <si>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</si>
  <si>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</si>
  <si>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</si>
  <si>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</si>
  <si>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</si>
  <si>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</si>
  <si>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</si>
  <si>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</si>
  <si>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</si>
  <si>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</si>
  <si>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</si>
  <si>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</si>
  <si>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</si>
  <si>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</si>
  <si>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</si>
  <si>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</si>
  <si>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</si>
  <si>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</si>
  <si>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</si>
  <si>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</si>
  <si>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</si>
  <si>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</si>
  <si>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</si>
  <si>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</si>
  <si>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</si>
  <si>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</si>
  <si>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</si>
  <si>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</si>
  <si>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</si>
  <si>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</si>
  <si>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</si>
  <si>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</si>
  <si>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</si>
  <si>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</si>
  <si>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</si>
  <si>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</si>
  <si>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</si>
  <si>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</si>
  <si>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</si>
  <si>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</si>
  <si>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</si>
  <si>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</si>
  <si>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</si>
  <si>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</si>
  <si>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</si>
  <si>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</si>
  <si>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</si>
  <si>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</si>
  <si>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</si>
  <si>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</si>
  <si>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</si>
  <si>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</si>
  <si>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</si>
  <si>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</si>
  <si>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</si>
  <si>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</si>
  <si>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</si>
  <si>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</si>
  <si>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</si>
  <si>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</si>
  <si>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</si>
  <si>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</si>
  <si>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</si>
  <si>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</si>
  <si>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</si>
  <si>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</si>
  <si>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</si>
  <si>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</si>
  <si>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</si>
  <si>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</si>
  <si>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</si>
  <si>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</si>
  <si>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</si>
  <si>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</si>
  <si>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</si>
  <si>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</si>
  <si>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</si>
  <si>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</si>
  <si>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</si>
  <si>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</si>
  <si>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</si>
  <si>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</si>
  <si>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</si>
  <si>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</si>
  <si>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</si>
  <si>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</si>
  <si>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</si>
  <si>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</si>
  <si>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</si>
  <si>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</si>
  <si>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</si>
  <si>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</si>
  <si>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</si>
  <si>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</si>
  <si>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</si>
  <si>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</si>
  <si>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</si>
  <si>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</si>
  <si>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</si>
  <si>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</si>
  <si>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</si>
  <si>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</si>
  <si>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</si>
  <si>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</si>
  <si>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</si>
  <si>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</si>
  <si>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</si>
  <si>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</si>
  <si>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</si>
  <si>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</si>
  <si>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</si>
  <si>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</si>
  <si>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</si>
  <si>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</si>
  <si>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</si>
  <si>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</si>
  <si>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</si>
  <si>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</si>
  <si>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</si>
  <si>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</si>
  <si>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</si>
  <si>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</si>
  <si>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</si>
  <si>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</si>
  <si>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</si>
  <si>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</si>
  <si>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</si>
  <si>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</si>
  <si>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</si>
  <si>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</si>
  <si>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</si>
  <si>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</si>
  <si>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</si>
  <si>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</si>
  <si>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</si>
  <si>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</si>
  <si>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</si>
  <si>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</si>
  <si>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</si>
  <si>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</si>
  <si>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</si>
  <si>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</si>
  <si>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</si>
  <si>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</si>
  <si>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</si>
  <si>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</si>
  <si>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</si>
  <si>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</si>
  <si>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</si>
  <si>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</si>
  <si>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</si>
  <si>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</si>
  <si>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</si>
  <si>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</si>
  <si>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</si>
  <si>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</si>
  <si>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</si>
  <si>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</si>
  <si>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</si>
  <si>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</si>
  <si>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</si>
  <si>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</si>
  <si>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</si>
  <si>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</si>
  <si>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</si>
  <si>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</si>
  <si>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</si>
  <si>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</si>
  <si>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</si>
  <si>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</si>
  <si>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</si>
  <si>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</si>
  <si>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</si>
  <si>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</si>
  <si>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</si>
  <si>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</si>
  <si>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</si>
  <si>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</si>
  <si>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</si>
  <si>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</si>
  <si>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</si>
  <si>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</si>
  <si>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</si>
  <si>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</si>
  <si>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</si>
  <si>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</si>
  <si>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</si>
  <si>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</si>
  <si>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</si>
  <si>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</si>
  <si>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</si>
  <si>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</si>
  <si>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</si>
  <si>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</si>
  <si>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</si>
  <si>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</si>
  <si>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</si>
  <si>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</si>
  <si>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</si>
  <si>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</si>
  <si>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</si>
  <si>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</si>
  <si>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</si>
  <si>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</si>
  <si>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</si>
  <si>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</si>
  <si>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</si>
  <si>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</si>
  <si>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</si>
  <si>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</si>
  <si>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</si>
  <si>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</si>
  <si>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</si>
  <si>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</si>
  <si>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</si>
  <si>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</si>
  <si>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</si>
  <si>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</si>
  <si>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</si>
  <si>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</si>
  <si>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</si>
  <si>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</si>
  <si>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</si>
  <si>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</si>
  <si>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</si>
  <si>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</si>
  <si>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</si>
  <si>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</si>
  <si>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</si>
  <si>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</si>
  <si>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</si>
  <si>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</si>
  <si>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</si>
  <si>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</si>
  <si>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</si>
  <si>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</si>
  <si>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</si>
  <si>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</si>
  <si>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</si>
  <si>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</si>
  <si>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</si>
  <si>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</si>
  <si>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</si>
  <si>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</si>
  <si>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</si>
  <si>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</si>
  <si>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</si>
  <si>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</si>
  <si>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</si>
  <si>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</si>
  <si>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</si>
  <si>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</si>
  <si>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</si>
  <si>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</si>
  <si>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</si>
  <si>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</si>
  <si>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</si>
  <si>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</si>
  <si>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</si>
  <si>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</si>
  <si>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</si>
  <si>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</si>
  <si>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</si>
  <si>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</si>
  <si>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</si>
  <si>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</si>
  <si>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</si>
  <si>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</si>
  <si>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</si>
  <si>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</si>
  <si>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</si>
  <si>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</si>
  <si>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</si>
  <si>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</si>
  <si>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</si>
  <si>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</si>
  <si>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</si>
  <si>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</si>
  <si>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</si>
  <si>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</si>
  <si>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</si>
  <si>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</si>
  <si>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</si>
  <si>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</si>
  <si>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</si>
  <si>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</si>
  <si>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</si>
  <si>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</si>
  <si>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</si>
  <si>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</si>
  <si>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</si>
  <si>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</si>
  <si>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</si>
  <si>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</si>
  <si>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</si>
  <si>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</si>
  <si>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</si>
  <si>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</si>
  <si>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</si>
  <si>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</si>
  <si>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</si>
  <si>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</si>
  <si>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</si>
  <si>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</si>
  <si>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</si>
  <si>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</si>
  <si>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</si>
  <si>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</si>
  <si>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</si>
  <si>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</si>
  <si>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</si>
  <si>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</si>
  <si>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</si>
  <si>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</si>
  <si>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</si>
  <si>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</si>
  <si>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</si>
  <si>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</si>
  <si>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</si>
  <si>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</si>
  <si>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</si>
  <si>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</si>
  <si>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</si>
  <si>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</si>
  <si>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</si>
  <si>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</si>
  <si>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</si>
  <si>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</si>
  <si>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</si>
  <si>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</si>
  <si>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</si>
  <si>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</si>
  <si>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</si>
  <si>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</si>
  <si>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</si>
  <si>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</si>
  <si>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</si>
  <si>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</si>
  <si>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</si>
  <si>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</si>
  <si>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</si>
  <si>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</si>
  <si>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</si>
  <si>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</si>
  <si>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</si>
  <si>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</si>
  <si>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</si>
  <si>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</si>
  <si>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</si>
  <si>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</si>
  <si>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</si>
  <si>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</si>
  <si>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</si>
  <si>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</si>
  <si>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</si>
  <si>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</si>
  <si>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</si>
  <si>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</si>
  <si>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</si>
  <si>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</si>
  <si>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</si>
  <si>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</si>
  <si>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</si>
  <si>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</si>
  <si>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</si>
  <si>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</si>
  <si>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</si>
  <si>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</si>
  <si>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</si>
  <si>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</si>
  <si>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</si>
  <si>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</si>
  <si>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</si>
  <si>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</si>
  <si>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</si>
  <si>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</si>
  <si>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</si>
  <si>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</si>
  <si>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</si>
  <si>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</si>
  <si>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</si>
  <si>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</si>
  <si>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</si>
  <si>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</si>
  <si>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</si>
  <si>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</si>
  <si>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</si>
  <si>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</si>
  <si>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</si>
  <si>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</si>
  <si>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</si>
  <si>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</si>
  <si>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</si>
  <si>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</si>
  <si>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</si>
  <si>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</si>
  <si>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</si>
  <si>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</si>
  <si>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</si>
  <si>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</si>
  <si>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</si>
  <si>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</si>
  <si>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</si>
  <si>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</si>
  <si>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</si>
  <si>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</si>
  <si>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</si>
  <si>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</si>
  <si>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</si>
  <si>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</si>
  <si>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</si>
  <si>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</si>
  <si>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</si>
  <si>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</si>
  <si>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</si>
  <si>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</si>
  <si>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</si>
  <si>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</si>
  <si>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</si>
  <si>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</si>
  <si>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</si>
  <si>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</si>
  <si>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</si>
  <si>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</si>
  <si>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</si>
  <si>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</si>
  <si>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</si>
  <si>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</si>
  <si>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</si>
  <si>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</si>
  <si>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</si>
  <si>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</si>
  <si>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</si>
  <si>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</si>
  <si>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</si>
  <si>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</si>
  <si>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</si>
  <si>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</si>
  <si>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</si>
  <si>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</si>
  <si>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</si>
  <si>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</si>
  <si>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</si>
  <si>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</si>
  <si>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</si>
  <si>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</si>
  <si>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</si>
  <si>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</si>
  <si>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</si>
  <si>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</si>
  <si>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</si>
  <si>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</si>
  <si>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</si>
  <si>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</si>
  <si>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</si>
  <si>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</si>
  <si>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</si>
  <si>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</si>
  <si>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</si>
  <si>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</si>
  <si>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</si>
  <si>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</si>
  <si>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</si>
  <si>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</si>
  <si>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</si>
  <si>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</si>
  <si>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</si>
  <si>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</si>
  <si>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</si>
  <si>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</si>
  <si>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</si>
  <si>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</si>
  <si>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</si>
  <si>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</si>
  <si>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</si>
  <si>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</si>
  <si>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</si>
  <si>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</si>
  <si>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</si>
  <si>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</si>
  <si>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</si>
  <si>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</si>
  <si>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</si>
  <si>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</si>
  <si>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</si>
  <si>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</si>
  <si>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</si>
  <si>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</si>
  <si>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</si>
  <si>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</si>
  <si>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</si>
  <si>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</si>
  <si>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</si>
  <si>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</si>
  <si>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</si>
  <si>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</si>
  <si>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</si>
  <si>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</si>
  <si>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</si>
  <si>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</si>
  <si>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</si>
  <si>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</si>
  <si>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</si>
  <si>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</si>
  <si>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</si>
  <si>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</si>
  <si>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</si>
  <si>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</si>
  <si>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</si>
  <si>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</si>
  <si>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</si>
  <si>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</si>
  <si>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</si>
  <si>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</si>
  <si>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</si>
  <si>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</si>
  <si>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</si>
  <si>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</si>
  <si>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</si>
  <si>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</si>
  <si>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</si>
  <si>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</si>
  <si>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</si>
  <si>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</si>
  <si>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</si>
  <si>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</si>
  <si>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</si>
  <si>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</si>
  <si>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</si>
  <si>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</si>
  <si>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</si>
  <si>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</si>
  <si>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</si>
  <si>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</si>
  <si>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</si>
  <si>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</si>
  <si>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</si>
  <si>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</si>
  <si>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</si>
  <si>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</si>
  <si>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</si>
  <si>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</si>
  <si>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</si>
  <si>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</si>
  <si>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</si>
  <si>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</si>
  <si>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</si>
  <si>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</si>
  <si>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</si>
  <si>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</si>
  <si>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</si>
  <si>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</si>
  <si>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</si>
  <si>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</si>
  <si>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</si>
  <si>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</si>
  <si>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</si>
  <si>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</si>
  <si>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</si>
  <si>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</si>
  <si>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</si>
  <si>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</si>
  <si>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</si>
  <si>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</si>
  <si>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</si>
  <si>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</si>
  <si>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</si>
  <si>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</si>
  <si>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</si>
  <si>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</si>
  <si>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</si>
  <si>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</si>
  <si>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</si>
  <si>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</si>
  <si>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</si>
  <si>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</si>
  <si>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</si>
  <si>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</si>
  <si>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</si>
  <si>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</si>
  <si>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</si>
  <si>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</si>
  <si>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</si>
  <si>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</si>
  <si>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</si>
  <si>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</si>
  <si>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</si>
  <si>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</si>
  <si>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</si>
  <si>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</si>
  <si>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</si>
  <si>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</si>
  <si>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</si>
  <si>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</si>
  <si>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</si>
  <si>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</si>
  <si>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</si>
  <si>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</si>
  <si>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</si>
  <si>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</si>
  <si>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</si>
  <si>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</si>
  <si>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</si>
  <si>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</si>
  <si>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</si>
  <si>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</si>
  <si>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</si>
  <si>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</si>
  <si>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</si>
  <si>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</si>
  <si>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</si>
  <si>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</si>
  <si>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</si>
  <si>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</si>
  <si>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</si>
  <si>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</si>
  <si>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</si>
  <si>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</si>
  <si>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</si>
  <si>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</si>
  <si>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</si>
  <si>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</si>
  <si>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</si>
  <si>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</si>
  <si>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</si>
  <si>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</si>
  <si>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</si>
  <si>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</si>
  <si>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</si>
  <si>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</si>
  <si>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</si>
  <si>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</si>
  <si>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</si>
  <si>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</si>
  <si>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</si>
  <si>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</si>
  <si>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</si>
  <si>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</si>
  <si>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</si>
  <si>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</si>
  <si>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</si>
  <si>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</si>
  <si>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</si>
  <si>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</si>
  <si>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</si>
  <si>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</si>
  <si>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</si>
  <si>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</si>
  <si>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</si>
  <si>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</si>
  <si>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</si>
  <si>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</si>
  <si>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</si>
  <si>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</si>
  <si>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</si>
  <si>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</si>
  <si>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</si>
  <si>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</si>
  <si>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</si>
  <si>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</si>
  <si>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</si>
  <si>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</si>
  <si>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</si>
  <si>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</si>
  <si>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</si>
  <si>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</si>
  <si>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</si>
  <si>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</si>
  <si>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</si>
  <si>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</si>
  <si>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</si>
  <si>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</si>
  <si>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</si>
  <si>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</si>
  <si>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</si>
  <si>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</si>
  <si>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</si>
  <si>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</si>
  <si>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</si>
  <si>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</si>
  <si>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</si>
  <si>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</si>
  <si>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</si>
  <si>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</si>
  <si>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</si>
  <si>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</si>
  <si>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</si>
  <si>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</si>
  <si>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</si>
  <si>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</si>
  <si>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</si>
  <si>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</si>
  <si>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</si>
  <si>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</si>
  <si>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</si>
  <si>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</si>
  <si>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</si>
  <si>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</si>
  <si>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</si>
  <si>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</si>
  <si>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</si>
  <si>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</si>
  <si>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</si>
  <si>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</si>
  <si>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</si>
  <si>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</si>
  <si>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</si>
  <si>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</si>
  <si>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</si>
  <si>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</si>
  <si>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</si>
  <si>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</si>
  <si>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</si>
  <si>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</si>
  <si>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</si>
  <si>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</si>
  <si>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</si>
  <si>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</si>
  <si>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</si>
  <si>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</si>
  <si>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</si>
  <si>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</si>
  <si>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</si>
  <si>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</si>
  <si>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</si>
  <si>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</si>
  <si>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</si>
  <si>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</si>
  <si>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</si>
  <si>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</si>
  <si>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</si>
  <si>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</si>
  <si>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</si>
  <si>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</si>
  <si>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</si>
  <si>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</si>
  <si>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</si>
  <si>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</si>
  <si>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</si>
  <si>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</si>
  <si>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</si>
  <si>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</si>
  <si>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</si>
  <si>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</si>
  <si>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</si>
  <si>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</si>
  <si>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</si>
  <si>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</si>
  <si>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</si>
  <si>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</si>
  <si>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</si>
  <si>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</si>
  <si>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</si>
  <si>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</si>
  <si>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</si>
  <si>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</si>
  <si>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</si>
  <si>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</si>
  <si>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</si>
  <si>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</si>
  <si>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</si>
  <si>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</si>
  <si>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</si>
  <si>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</si>
  <si>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</si>
  <si>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</si>
  <si>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</si>
  <si>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</si>
  <si>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</si>
  <si>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</si>
  <si>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</si>
  <si>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</si>
  <si>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</si>
  <si>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</si>
  <si>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</si>
  <si>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</si>
  <si>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</si>
  <si>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</si>
  <si>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</si>
  <si>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</si>
  <si>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</si>
  <si>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</si>
  <si>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</si>
  <si>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</si>
  <si>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</si>
  <si>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</si>
  <si>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</si>
  <si>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</si>
  <si>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</si>
  <si>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</si>
  <si>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</si>
  <si>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</si>
  <si>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</si>
  <si>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</si>
  <si>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</si>
  <si>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</si>
  <si>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</si>
  <si>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</si>
  <si>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</si>
  <si>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</si>
  <si>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</si>
  <si>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</si>
  <si>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</si>
  <si>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</si>
  <si>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</si>
  <si>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</si>
  <si>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</si>
  <si>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</si>
  <si>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</si>
  <si>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</si>
  <si>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</si>
  <si>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</si>
  <si>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</si>
  <si>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</si>
  <si>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</si>
  <si>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</si>
  <si>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</si>
  <si>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</si>
  <si>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</si>
  <si>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</si>
  <si>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</si>
  <si>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</si>
  <si>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</si>
  <si>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</si>
  <si>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</si>
  <si>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</si>
  <si>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</si>
  <si>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</si>
  <si>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</si>
  <si>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</si>
  <si>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</si>
  <si>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</si>
  <si>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</si>
  <si>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</si>
  <si>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</si>
  <si>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</si>
  <si>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</si>
  <si>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</si>
  <si>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</si>
  <si>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</si>
  <si>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</si>
  <si>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</si>
  <si>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</si>
  <si>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</si>
  <si>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</si>
  <si>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</si>
  <si>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</si>
  <si>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</si>
  <si>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</si>
  <si>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</si>
  <si>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</si>
  <si>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</si>
  <si>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</si>
  <si>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</si>
  <si>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</si>
  <si>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</si>
  <si>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</si>
  <si>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</si>
  <si>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</si>
  <si>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</si>
  <si>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</si>
  <si>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</si>
  <si>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</si>
  <si>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</si>
  <si>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</si>
  <si>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</si>
  <si>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</si>
  <si>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</si>
  <si>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</si>
  <si>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</si>
  <si>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</si>
  <si>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</si>
  <si>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</si>
  <si>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</si>
  <si>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</si>
  <si>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</si>
  <si>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</si>
  <si>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</si>
  <si>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</si>
  <si>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</si>
  <si>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</si>
  <si>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</si>
  <si>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</si>
  <si>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</si>
  <si>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</si>
  <si>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</si>
  <si>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</si>
  <si>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</si>
  <si>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</si>
  <si>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</si>
  <si>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</si>
  <si>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</si>
  <si>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</si>
  <si>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</si>
  <si>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</si>
  <si>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</si>
  <si>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</si>
  <si>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</si>
  <si>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</si>
  <si>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</si>
  <si>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</si>
  <si>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</si>
  <si>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</si>
  <si>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</si>
  <si>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</si>
  <si>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</si>
  <si>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</si>
  <si>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</si>
  <si>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</si>
  <si>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</si>
  <si>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</si>
  <si>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</si>
  <si>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</si>
  <si>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</si>
  <si>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</si>
  <si>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</si>
  <si>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</si>
  <si>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</si>
  <si>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</si>
  <si>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</si>
  <si>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</si>
  <si>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</si>
  <si>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</si>
  <si>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</si>
  <si>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</si>
  <si>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</si>
  <si>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</si>
  <si>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</si>
  <si>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</si>
  <si>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</si>
  <si>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</si>
  <si>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</si>
  <si>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</si>
  <si>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</si>
  <si>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</si>
  <si>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</si>
  <si>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</si>
  <si>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</si>
  <si>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</si>
  <si>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</si>
  <si>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</si>
  <si>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</si>
  <si>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</si>
  <si>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</si>
  <si>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</si>
  <si>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</si>
  <si>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</si>
  <si>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</si>
  <si>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</si>
  <si>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</si>
  <si>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</si>
  <si>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</si>
  <si>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</si>
  <si>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</si>
  <si>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</si>
  <si>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</si>
  <si>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</si>
  <si>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</si>
  <si>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</si>
  <si>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</si>
  <si>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</si>
  <si>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</si>
  <si>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</si>
  <si>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</si>
  <si>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</si>
  <si>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</si>
  <si>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</si>
  <si>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</si>
  <si>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</si>
  <si>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</si>
  <si>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</si>
  <si>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</si>
  <si>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</si>
  <si>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</si>
  <si>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</si>
  <si>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</si>
  <si>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</si>
  <si>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</si>
  <si>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</si>
  <si>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</si>
  <si>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</si>
  <si>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</si>
  <si>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</si>
  <si>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</si>
  <si>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</si>
  <si>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</si>
  <si>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</si>
  <si>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</si>
  <si>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</si>
  <si>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</si>
  <si>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</si>
  <si>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</si>
  <si>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</si>
  <si>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</si>
  <si>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</si>
  <si>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</si>
  <si>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</si>
  <si>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</si>
  <si>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</si>
  <si>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</si>
  <si>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</si>
  <si>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</si>
  <si>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</si>
  <si>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</si>
  <si>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</si>
  <si>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</si>
  <si>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</si>
  <si>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</si>
  <si>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</si>
  <si>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</si>
  <si>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</si>
  <si>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</si>
  <si>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</si>
  <si>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</si>
  <si>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</si>
  <si>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</si>
  <si>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</si>
  <si>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</si>
  <si>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</si>
  <si>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</si>
  <si>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</si>
  <si>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</si>
  <si>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</si>
  <si>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</si>
  <si>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</si>
  <si>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</si>
  <si>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</si>
  <si>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</si>
  <si>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</si>
  <si>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</si>
  <si>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</si>
  <si>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</si>
  <si>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</si>
  <si>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</si>
  <si>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</si>
  <si>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</si>
  <si>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</si>
  <si>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</si>
  <si>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</si>
  <si>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</si>
  <si>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</si>
  <si>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</si>
  <si>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</si>
  <si>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</si>
  <si>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</si>
  <si>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</si>
  <si>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</si>
  <si>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</si>
  <si>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</si>
  <si>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</si>
  <si>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</si>
  <si>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</si>
  <si>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</si>
  <si>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</si>
  <si>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</si>
  <si>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</si>
  <si>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</si>
  <si>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</si>
  <si>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</si>
  <si>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</si>
  <si>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</si>
  <si>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</si>
  <si>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</si>
  <si>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</si>
  <si>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</si>
  <si>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</si>
  <si>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</si>
  <si>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</si>
  <si>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</si>
  <si>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</si>
  <si>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</si>
  <si>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</si>
  <si>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</si>
  <si>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</si>
  <si>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</si>
  <si>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</si>
  <si>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</si>
  <si>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</si>
  <si>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</si>
  <si>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</si>
  <si>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</si>
  <si>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</si>
  <si>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</si>
  <si>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</si>
  <si>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</si>
  <si>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</si>
  <si>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</si>
  <si>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</si>
  <si>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</si>
  <si>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</si>
  <si>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</si>
  <si>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</si>
  <si>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</si>
  <si>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</si>
  <si>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</si>
  <si>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</si>
  <si>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</si>
  <si>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</si>
  <si>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</si>
  <si>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</si>
  <si>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</si>
  <si>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</si>
  <si>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</si>
  <si>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</si>
  <si>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</si>
  <si>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</si>
  <si>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</si>
  <si>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</si>
  <si>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</si>
  <si>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</si>
  <si>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</si>
  <si>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</si>
  <si>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</si>
  <si>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</si>
  <si>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</si>
  <si>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</si>
  <si>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</si>
  <si>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</si>
  <si>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</si>
  <si>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</si>
  <si>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</si>
  <si>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</si>
  <si>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</si>
  <si>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</si>
  <si>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</si>
  <si>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</si>
  <si>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</si>
  <si>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</si>
  <si>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</si>
  <si>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</si>
  <si>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</si>
  <si>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</si>
  <si>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</si>
  <si>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</si>
  <si>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</si>
  <si>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</si>
  <si>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</si>
  <si>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</si>
  <si>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</si>
  <si>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</si>
  <si>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</si>
  <si>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</si>
  <si>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</si>
  <si>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</si>
  <si>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</si>
  <si>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</si>
  <si>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</si>
  <si>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</si>
  <si>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</si>
  <si>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</si>
  <si>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</si>
  <si>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</si>
  <si>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</si>
  <si>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</si>
  <si>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</si>
  <si>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</si>
  <si>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</si>
  <si>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</si>
  <si>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</si>
  <si>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</si>
  <si>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</si>
  <si>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</si>
  <si>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</si>
  <si>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</si>
  <si>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</si>
  <si>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</si>
  <si>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</si>
  <si>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</si>
  <si>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</si>
  <si>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</si>
  <si>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</si>
  <si>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</si>
  <si>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</si>
  <si>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</si>
  <si>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</si>
  <si>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</si>
  <si>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</si>
  <si>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</si>
  <si>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</si>
  <si>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</si>
  <si>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</si>
  <si>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</si>
  <si>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</si>
  <si>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</si>
  <si>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</si>
  <si>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</si>
  <si>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</si>
  <si>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</si>
  <si>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</si>
  <si>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</si>
  <si>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</si>
  <si>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</si>
  <si>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</si>
  <si>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</si>
  <si>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</si>
  <si>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</si>
  <si>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</si>
  <si>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</si>
  <si>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</si>
  <si>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</si>
  <si>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</si>
  <si>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</si>
  <si>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</si>
  <si>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</si>
  <si>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</si>
  <si>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</si>
  <si>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</si>
  <si>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</si>
  <si>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</si>
  <si>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</si>
  <si>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</si>
  <si>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</si>
  <si>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</si>
  <si>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</si>
  <si>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</si>
  <si>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</si>
  <si>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</si>
  <si>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</si>
  <si>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</si>
  <si>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</si>
  <si>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</si>
  <si>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</si>
  <si>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</si>
  <si>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</si>
  <si>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</si>
  <si>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</si>
  <si>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</si>
  <si>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</si>
  <si>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</si>
  <si>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</si>
  <si>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</si>
  <si>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</si>
  <si>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</si>
  <si>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</si>
  <si>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</si>
  <si>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</si>
  <si>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</si>
  <si>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</si>
  <si>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</si>
  <si>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</si>
  <si>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</si>
  <si>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</si>
  <si>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</si>
  <si>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</si>
  <si>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</si>
  <si>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</si>
  <si>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</si>
  <si>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</si>
  <si>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</si>
  <si>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</si>
  <si>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</si>
  <si>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</si>
  <si>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</si>
  <si>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</si>
  <si>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</si>
  <si>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</si>
  <si>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</si>
  <si>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</si>
  <si>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</si>
  <si>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</si>
  <si>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</si>
  <si>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</si>
  <si>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</si>
  <si>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</si>
  <si>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</si>
  <si>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</si>
  <si>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</si>
  <si>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</si>
  <si>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</si>
  <si>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</si>
  <si>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</si>
  <si>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</si>
  <si>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</si>
  <si>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</si>
  <si>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</si>
  <si>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</si>
  <si>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</si>
  <si>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</si>
  <si>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</si>
  <si>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</si>
  <si>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</si>
  <si>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</si>
  <si>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</si>
  <si>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</si>
  <si>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</si>
  <si>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</si>
  <si>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</si>
  <si>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</si>
  <si>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</si>
  <si>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</si>
  <si>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</si>
  <si>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</si>
  <si>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</si>
  <si>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</si>
  <si>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</si>
  <si>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</si>
  <si>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</si>
  <si>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</si>
  <si>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</si>
  <si>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</si>
  <si>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</si>
  <si>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</si>
  <si>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</si>
  <si>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</si>
  <si>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</si>
  <si>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</si>
  <si>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</si>
  <si>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</si>
  <si>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</si>
  <si>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</si>
  <si>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</si>
  <si>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</si>
  <si>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</si>
  <si>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</si>
  <si>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</si>
  <si>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</si>
  <si>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</si>
  <si>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</si>
  <si>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</si>
  <si>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</si>
  <si>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</si>
  <si>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</si>
  <si>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</si>
  <si>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</si>
  <si>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</si>
  <si>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</si>
  <si>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</si>
  <si>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</si>
  <si>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</si>
  <si>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</si>
  <si>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</si>
  <si>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</si>
  <si>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</si>
  <si>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</si>
  <si>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</si>
  <si>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</si>
  <si>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</si>
  <si>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</si>
  <si>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</si>
  <si>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</si>
  <si>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</si>
  <si>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</si>
  <si>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</si>
  <si>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</si>
  <si>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</si>
  <si>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</si>
  <si>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</si>
  <si>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</si>
  <si>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</si>
  <si>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</si>
  <si>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</si>
  <si>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</si>
  <si>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</si>
  <si>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</si>
  <si>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</si>
  <si>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</si>
  <si>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</si>
  <si>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</si>
  <si>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</si>
  <si>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</si>
  <si>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</si>
  <si>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</si>
  <si>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</si>
  <si>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</si>
  <si>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</si>
  <si>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</si>
  <si>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</si>
  <si>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</si>
  <si>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</si>
  <si>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</si>
  <si>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</si>
  <si>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</si>
  <si>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</si>
  <si>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</si>
  <si>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</si>
  <si>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</si>
  <si>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</si>
  <si>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</si>
  <si>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</si>
  <si>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</si>
  <si>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</si>
  <si>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</si>
  <si>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</si>
  <si>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</si>
  <si>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</si>
  <si>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</si>
  <si>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</si>
  <si>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</si>
  <si>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</si>
  <si>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</si>
  <si>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</si>
  <si>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</si>
  <si>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</si>
  <si>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</si>
  <si>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</si>
  <si>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</si>
  <si>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</si>
  <si>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</si>
  <si>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</si>
  <si>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</si>
  <si>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</si>
  <si>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</si>
  <si>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</si>
  <si>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</si>
  <si>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</si>
  <si>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</si>
  <si>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</si>
  <si>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</si>
  <si>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</si>
  <si>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</si>
  <si>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</si>
  <si>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</si>
  <si>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</si>
  <si>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</si>
  <si>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</si>
  <si>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</si>
  <si>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</si>
  <si>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</si>
  <si>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</si>
  <si>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</si>
  <si>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</si>
  <si>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</si>
  <si>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</si>
  <si>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</si>
  <si>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</si>
  <si>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</si>
  <si>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</si>
  <si>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</si>
  <si>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</si>
  <si>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</si>
  <si>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</si>
  <si>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</si>
  <si>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</si>
  <si>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</si>
  <si>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</si>
  <si>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</si>
  <si>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</si>
  <si>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</si>
  <si>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</si>
  <si>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</si>
  <si>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</si>
  <si>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</si>
  <si>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</si>
  <si>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</si>
  <si>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</si>
  <si>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</si>
  <si>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</si>
  <si>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</si>
  <si>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</si>
  <si>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</si>
  <si>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</si>
  <si>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</si>
  <si>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</si>
  <si>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</si>
  <si>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</si>
  <si>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</si>
  <si>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</si>
  <si>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</si>
  <si>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</si>
  <si>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</si>
  <si>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</si>
  <si>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</si>
  <si>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</si>
  <si>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</si>
  <si>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</si>
  <si>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</si>
  <si>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</si>
  <si>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</si>
  <si>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</si>
  <si>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</si>
  <si>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</si>
  <si>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</si>
  <si>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</si>
  <si>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</si>
  <si>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</si>
  <si>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</si>
  <si>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</si>
  <si>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</si>
  <si>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</si>
  <si>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</si>
  <si>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</si>
  <si>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</si>
  <si>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</si>
  <si>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</si>
  <si>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</si>
  <si>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</si>
  <si>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</si>
  <si>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</si>
  <si>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</si>
  <si>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</si>
  <si>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</si>
  <si>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</si>
  <si>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</si>
  <si>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</si>
  <si>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</si>
  <si>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</si>
  <si>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</si>
  <si>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</si>
  <si>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</si>
  <si>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</si>
  <si>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</si>
  <si>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</si>
  <si>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</si>
  <si>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</si>
  <si>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</si>
  <si>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</si>
  <si>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</si>
  <si>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</si>
  <si>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</si>
  <si>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</si>
  <si>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</si>
  <si>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</si>
  <si>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</si>
  <si>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</si>
  <si>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</si>
  <si>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</si>
  <si>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</si>
  <si>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</si>
  <si>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</si>
  <si>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</si>
  <si>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</si>
  <si>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</si>
  <si>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</si>
  <si>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</si>
  <si>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</si>
  <si>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</si>
  <si>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</si>
  <si>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</si>
  <si>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</si>
  <si>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</si>
  <si>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</si>
  <si>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</si>
  <si>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</si>
  <si>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</si>
  <si>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</si>
  <si>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</si>
  <si>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</si>
  <si>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</si>
  <si>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</si>
  <si>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</si>
  <si>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</si>
  <si>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</si>
  <si>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</si>
  <si>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</si>
  <si>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</si>
  <si>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</si>
  <si>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</si>
  <si>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</si>
  <si>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</si>
  <si>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</si>
  <si>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</si>
  <si>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</si>
  <si>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</si>
  <si>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</si>
  <si>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</si>
  <si>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</si>
  <si>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</si>
  <si>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</si>
  <si>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</si>
  <si>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</si>
  <si>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</si>
  <si>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</si>
  <si>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</si>
  <si>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</si>
  <si>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</si>
  <si>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</si>
  <si>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</si>
  <si>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</si>
  <si>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</si>
  <si>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</si>
  <si>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</si>
  <si>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</si>
  <si>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</si>
  <si>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</si>
  <si>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</si>
  <si>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</si>
  <si>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</si>
  <si>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</si>
  <si>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</si>
  <si>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</si>
  <si>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</si>
  <si>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</si>
  <si>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</si>
  <si>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</si>
  <si>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</si>
  <si>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</si>
  <si>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</si>
  <si>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</si>
  <si>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</si>
  <si>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</si>
  <si>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</si>
  <si>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</si>
  <si>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</si>
  <si>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</si>
  <si>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</si>
  <si>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</si>
  <si>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</si>
  <si>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</si>
  <si>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</si>
  <si>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</si>
  <si>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</si>
  <si>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</si>
  <si>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</si>
  <si>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</si>
  <si>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</si>
  <si>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</si>
  <si>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</si>
  <si>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</si>
  <si>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</si>
  <si>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</si>
  <si>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</si>
  <si>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</si>
  <si>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</si>
  <si>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</si>
  <si>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</si>
  <si>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</si>
  <si>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</si>
  <si>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</si>
  <si>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</si>
  <si>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</si>
  <si>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</si>
  <si>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</si>
  <si>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</si>
  <si>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</si>
  <si>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</si>
  <si>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</si>
  <si>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</si>
  <si>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</si>
  <si>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</si>
  <si>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</si>
  <si>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</si>
  <si>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</si>
  <si>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</si>
  <si>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</si>
  <si>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</si>
  <si>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</si>
  <si>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</si>
  <si>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</si>
  <si>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</si>
  <si>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</si>
  <si>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</si>
  <si>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</si>
  <si>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</si>
  <si>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</si>
  <si>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</si>
  <si>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</si>
  <si>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</si>
  <si>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</si>
  <si>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</si>
  <si>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</si>
  <si>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</si>
  <si>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</si>
  <si>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</si>
  <si>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</si>
  <si>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</si>
  <si>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</si>
  <si>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</si>
  <si>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</si>
  <si>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</si>
  <si>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</si>
  <si>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</si>
  <si>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</si>
  <si>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</si>
  <si>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</si>
  <si>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</si>
  <si>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</si>
  <si>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</si>
  <si>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</si>
  <si>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</si>
  <si>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</si>
  <si>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</si>
  <si>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</si>
  <si>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</si>
  <si>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</si>
  <si>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</si>
  <si>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</si>
  <si>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</si>
  <si>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</si>
  <si>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</si>
  <si>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</si>
  <si>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</si>
  <si>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</si>
  <si>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</si>
  <si>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</si>
  <si>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</si>
  <si>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</si>
  <si>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</si>
  <si>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</si>
  <si>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</si>
  <si>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</si>
  <si>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</si>
  <si>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</si>
  <si>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</si>
  <si>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</si>
  <si>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</si>
  <si>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</si>
  <si>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</si>
  <si>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</si>
  <si>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</si>
  <si>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</si>
  <si>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</si>
  <si>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</si>
  <si>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</si>
  <si>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</si>
  <si>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</si>
  <si>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</si>
  <si>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</si>
  <si>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</si>
  <si>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</si>
  <si>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</si>
  <si>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</si>
  <si>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</si>
  <si>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</si>
  <si>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</si>
  <si>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</si>
  <si>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</si>
  <si>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</si>
  <si>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</si>
  <si>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</si>
  <si>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</si>
  <si>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</si>
  <si>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</si>
  <si>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</si>
  <si>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</si>
  <si>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</si>
  <si>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</si>
  <si>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</si>
  <si>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</si>
  <si>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</si>
  <si>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</si>
  <si>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</si>
  <si>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</si>
  <si>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</si>
  <si>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</si>
  <si>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</si>
  <si>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</si>
  <si>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</si>
  <si>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</si>
  <si>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</si>
  <si>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</si>
  <si>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</si>
  <si>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</si>
  <si>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</si>
  <si>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</si>
  <si>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</si>
  <si>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</si>
  <si>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</si>
  <si>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</si>
  <si>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</si>
  <si>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</si>
  <si>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</si>
  <si>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</si>
  <si>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</si>
  <si>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</si>
  <si>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</si>
  <si>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</si>
  <si>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</si>
  <si>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</si>
  <si>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</si>
  <si>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</si>
  <si>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</si>
  <si>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</si>
  <si>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</si>
  <si>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</si>
  <si>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</si>
  <si>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</si>
  <si>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</si>
  <si>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</si>
  <si>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</si>
  <si>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</si>
  <si>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</si>
  <si>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</si>
  <si>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</si>
  <si>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</si>
  <si>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</si>
  <si>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</si>
  <si>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</si>
  <si>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</si>
  <si>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</si>
  <si>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</si>
  <si>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</si>
  <si>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</si>
  <si>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</si>
  <si>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</si>
  <si>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</si>
  <si>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</si>
  <si>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</si>
  <si>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</si>
  <si>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</si>
  <si>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</si>
  <si>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</si>
  <si>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</si>
  <si>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</si>
  <si>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</si>
  <si>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</si>
  <si>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</si>
  <si>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</si>
  <si>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</si>
  <si>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</si>
  <si>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</si>
  <si>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</si>
  <si>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</si>
  <si>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</si>
  <si>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</si>
  <si>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</si>
  <si>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</si>
  <si>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</si>
  <si>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</si>
  <si>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</si>
  <si>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</si>
  <si>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</si>
  <si>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</si>
  <si>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</si>
  <si>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</si>
  <si>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</si>
  <si>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</si>
  <si>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</si>
  <si>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</si>
  <si>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</si>
  <si>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</si>
  <si>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</si>
  <si>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</si>
  <si>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</si>
  <si>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</si>
  <si>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</si>
  <si>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</si>
  <si>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</si>
  <si>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</si>
  <si>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</si>
  <si>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</si>
  <si>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</si>
  <si>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</si>
  <si>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</si>
  <si>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</si>
  <si>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</si>
  <si>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</si>
  <si>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</si>
  <si>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</si>
  <si>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</si>
  <si>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</si>
  <si>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</si>
  <si>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</si>
  <si>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</si>
  <si>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</si>
  <si>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</si>
  <si>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</si>
  <si>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</si>
  <si>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</si>
  <si>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</si>
  <si>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</si>
  <si>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</si>
  <si>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</si>
  <si>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</si>
  <si>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</si>
  <si>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</si>
  <si>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</si>
  <si>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</si>
  <si>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</si>
  <si>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</si>
  <si>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</si>
  <si>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</si>
  <si>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</si>
  <si>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</si>
  <si>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</si>
  <si>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</si>
  <si>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</si>
  <si>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</si>
  <si>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</si>
  <si>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</si>
  <si>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</si>
  <si>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</si>
  <si>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</si>
  <si>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</si>
  <si>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</si>
  <si>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</si>
  <si>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</si>
  <si>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</si>
  <si>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</si>
  <si>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</si>
  <si>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</si>
  <si>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</si>
  <si>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</si>
  <si>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</si>
  <si>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</si>
  <si>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</si>
  <si>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</si>
  <si>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</si>
  <si>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</si>
  <si>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</si>
  <si>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</si>
  <si>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</si>
  <si>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</si>
  <si>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</si>
  <si>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</si>
  <si>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</si>
  <si>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</si>
  <si>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</si>
  <si>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</si>
  <si>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</si>
  <si>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</si>
  <si>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</si>
  <si>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</si>
  <si>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</si>
  <si>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</si>
  <si>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</si>
  <si>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</si>
  <si>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</si>
  <si>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</si>
  <si>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</si>
  <si>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</si>
  <si>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</si>
  <si>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</si>
  <si>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</si>
  <si>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</si>
  <si>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</si>
  <si>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</si>
  <si>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</si>
  <si>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</si>
  <si>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</si>
  <si>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</si>
  <si>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</si>
  <si>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</si>
  <si>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</si>
  <si>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</si>
  <si>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</si>
  <si>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</si>
  <si>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</si>
  <si>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</si>
  <si>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</si>
  <si>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</si>
  <si>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</si>
  <si>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</si>
  <si>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</si>
  <si>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</si>
  <si>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</si>
  <si>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</si>
  <si>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</si>
  <si>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</si>
  <si>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</si>
  <si>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</si>
  <si>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</si>
  <si>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</si>
  <si>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</si>
  <si>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</si>
  <si>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</si>
  <si>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</si>
  <si>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</si>
  <si>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</si>
  <si>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</si>
  <si>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</si>
  <si>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</si>
  <si>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</si>
  <si>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</si>
  <si>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</si>
  <si>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</si>
  <si>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</si>
  <si>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</si>
  <si>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</si>
  <si>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</si>
  <si>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</si>
  <si>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</si>
  <si>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</si>
  <si>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</si>
  <si>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</si>
  <si>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</si>
  <si>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</si>
  <si>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</si>
  <si>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</si>
  <si>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</si>
  <si>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</si>
  <si>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</si>
  <si>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</si>
  <si>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</si>
  <si>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</si>
  <si>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</si>
  <si>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</si>
  <si>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</si>
  <si>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</si>
  <si>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</si>
  <si>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</si>
  <si>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</si>
  <si>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</si>
  <si>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</si>
  <si>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</si>
  <si>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</si>
  <si>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</si>
  <si>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</si>
  <si>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</si>
  <si>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</si>
  <si>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</si>
  <si>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</si>
  <si>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</si>
  <si>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</si>
  <si>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</si>
  <si>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</si>
  <si>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</si>
  <si>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</si>
  <si>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</si>
  <si>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</si>
  <si>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</si>
  <si>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</si>
  <si>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</si>
  <si>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</si>
  <si>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</si>
  <si>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</si>
  <si>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</si>
  <si>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</si>
  <si>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</si>
  <si>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</si>
  <si>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</si>
  <si>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</si>
  <si>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</si>
  <si>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</si>
  <si>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</si>
  <si>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</si>
  <si>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</si>
  <si>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</si>
  <si>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</si>
  <si>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</si>
  <si>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</si>
  <si>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</si>
  <si>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</si>
  <si>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</si>
  <si>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</si>
  <si>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</si>
  <si>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</si>
  <si>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</si>
  <si>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</si>
  <si>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</si>
  <si>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</si>
  <si>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</si>
  <si>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</si>
  <si>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</si>
  <si>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</si>
  <si>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</si>
  <si>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</si>
  <si>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</si>
  <si>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</si>
  <si>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</si>
  <si>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</si>
  <si>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</si>
  <si>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</si>
  <si>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</si>
  <si>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</si>
  <si>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</si>
  <si>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</si>
  <si>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</si>
  <si>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</si>
  <si>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</si>
  <si>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</si>
  <si>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</si>
  <si>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</si>
  <si>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</si>
  <si>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</si>
  <si>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</si>
  <si>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</si>
  <si>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</si>
  <si>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</si>
  <si>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</si>
  <si>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</si>
  <si>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</si>
  <si>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</si>
  <si>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</si>
  <si>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</si>
  <si>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</si>
  <si>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</si>
  <si>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</si>
  <si>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</si>
  <si>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</si>
  <si>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</si>
  <si>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</si>
  <si>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</si>
  <si>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</si>
  <si>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</si>
  <si>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</si>
  <si>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</si>
  <si>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</si>
  <si>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</si>
  <si>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</si>
  <si>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</si>
  <si>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</si>
  <si>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</si>
  <si>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</si>
  <si>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</si>
  <si>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</si>
  <si>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</si>
  <si>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</si>
  <si>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</si>
  <si>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</si>
  <si>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</si>
  <si>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</si>
  <si>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</si>
  <si>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</si>
  <si>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</si>
  <si>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</si>
  <si>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</si>
  <si>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</si>
  <si>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</si>
  <si>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</si>
  <si>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</si>
  <si>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</si>
  <si>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</si>
  <si>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</si>
  <si>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</si>
  <si>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</si>
  <si>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</si>
  <si>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</si>
  <si>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</si>
  <si>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</si>
  <si>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</si>
  <si>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</si>
  <si>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</si>
  <si>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</si>
  <si>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</si>
  <si>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</si>
  <si>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</si>
  <si>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</si>
  <si>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</si>
  <si>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</si>
  <si>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</si>
  <si>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</si>
  <si>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</si>
  <si>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</si>
  <si>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</si>
  <si>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</si>
  <si>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</si>
  <si>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</si>
  <si>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</si>
  <si>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</si>
  <si>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</si>
  <si>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</si>
  <si>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</si>
  <si>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</si>
  <si>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</si>
  <si>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</si>
  <si>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</si>
  <si>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</si>
  <si>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</si>
  <si>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</si>
  <si>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</si>
  <si>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</si>
  <si>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</si>
  <si>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</si>
  <si>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</si>
  <si>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</si>
  <si>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</si>
  <si>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</si>
  <si>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</si>
  <si>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</si>
  <si>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</si>
  <si>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</si>
  <si>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</si>
  <si>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</si>
  <si>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</si>
  <si>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</si>
  <si>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</si>
  <si>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</si>
  <si>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</si>
  <si>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</si>
  <si>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</si>
  <si>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</si>
  <si>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</si>
  <si>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</si>
  <si>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</si>
  <si>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</si>
  <si>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</si>
  <si>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</si>
  <si>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</si>
  <si>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</si>
  <si>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</si>
  <si>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</si>
  <si>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</si>
  <si>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</si>
  <si>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</si>
  <si>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</si>
  <si>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</si>
  <si>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</si>
  <si>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</si>
  <si>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</si>
  <si>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</si>
  <si>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</si>
  <si>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</si>
  <si>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</si>
  <si>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</si>
  <si>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</si>
  <si>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</si>
  <si>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</si>
  <si>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</si>
  <si>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</si>
  <si>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</si>
  <si>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</si>
  <si>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</si>
  <si>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</si>
  <si>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</si>
  <si>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</si>
  <si>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</si>
  <si>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</si>
  <si>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</si>
  <si>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</si>
  <si>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</si>
  <si>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</si>
  <si>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</si>
  <si>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</si>
  <si>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</si>
  <si>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</si>
  <si>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</si>
  <si>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</si>
  <si>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</si>
  <si>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</si>
  <si>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</si>
  <si>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</si>
  <si>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</si>
  <si>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</si>
  <si>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</si>
  <si>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</si>
  <si>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</si>
  <si>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</si>
  <si>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</si>
  <si>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</si>
  <si>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</si>
  <si>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</si>
  <si>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</si>
  <si>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</si>
  <si>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</si>
  <si>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</si>
  <si>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</si>
  <si>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</si>
  <si>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</si>
  <si>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</si>
  <si>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</si>
  <si>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</si>
  <si>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</si>
  <si>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</si>
  <si>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</si>
  <si>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</si>
  <si>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</si>
  <si>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</si>
  <si>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</si>
  <si>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</si>
  <si>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</si>
  <si>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</si>
  <si>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</si>
  <si>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</si>
  <si>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</si>
  <si>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</si>
  <si>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</si>
  <si>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</si>
  <si>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</si>
  <si>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</si>
  <si>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</si>
  <si>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</si>
  <si>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</si>
  <si>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</si>
  <si>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</si>
  <si>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</si>
  <si>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</si>
  <si>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</si>
  <si>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</si>
  <si>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</si>
  <si>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</si>
  <si>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</si>
  <si>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</si>
  <si>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</si>
  <si>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</si>
  <si>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</si>
  <si>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</si>
  <si>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</si>
  <si>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</si>
  <si>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</si>
  <si>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</si>
  <si>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</si>
  <si>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</si>
  <si>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</si>
  <si>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</si>
  <si>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</si>
  <si>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</si>
  <si>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</si>
  <si>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</si>
  <si>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</si>
  <si>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</si>
  <si>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</si>
  <si>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</si>
  <si>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</si>
  <si>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</si>
  <si>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</si>
  <si>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</si>
  <si>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</si>
  <si>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</si>
  <si>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</si>
  <si>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</si>
  <si>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</si>
  <si>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</si>
  <si>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</si>
  <si>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</si>
  <si>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</si>
  <si>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</si>
  <si>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</si>
  <si>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</si>
  <si>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</si>
  <si>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</si>
  <si>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</si>
  <si>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</si>
  <si>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</si>
  <si>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</si>
  <si>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</si>
  <si>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</si>
  <si>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</si>
  <si>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</si>
  <si>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</si>
  <si>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</si>
  <si>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</si>
  <si>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</si>
  <si>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</si>
  <si>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</si>
  <si>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</si>
  <si>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</si>
  <si>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</si>
  <si>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</si>
  <si>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</si>
  <si>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</si>
  <si>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</si>
  <si>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</si>
  <si>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</si>
  <si>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</si>
  <si>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</si>
  <si>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</si>
  <si>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</si>
  <si>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</si>
  <si>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</si>
  <si>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</si>
  <si>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</si>
  <si>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</si>
  <si>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</si>
  <si>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</si>
  <si>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</si>
  <si>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</si>
  <si>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</si>
  <si>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</si>
  <si>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</si>
  <si>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</si>
  <si>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</si>
  <si>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</si>
  <si>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</si>
  <si>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</si>
  <si>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</si>
  <si>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</si>
  <si>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</si>
  <si>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</si>
  <si>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</si>
  <si>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</si>
  <si>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</si>
  <si>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</si>
  <si>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</si>
  <si>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</si>
  <si>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</si>
  <si>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</si>
  <si>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</si>
  <si>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</si>
  <si>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</si>
  <si>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</si>
  <si>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</si>
  <si>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</si>
  <si>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</si>
  <si>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</si>
  <si>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</si>
  <si>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</si>
  <si>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</si>
  <si>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</si>
  <si>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</si>
  <si>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</si>
  <si>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</si>
  <si>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</si>
  <si>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</si>
  <si>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</si>
  <si>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</si>
  <si>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</si>
  <si>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</si>
  <si>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</si>
  <si>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</si>
  <si>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</si>
  <si>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</si>
  <si>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</si>
  <si>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</si>
  <si>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</si>
  <si>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</si>
  <si>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</si>
  <si>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</si>
  <si>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</si>
  <si>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</si>
  <si>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</si>
  <si>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</si>
  <si>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</si>
  <si>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</si>
  <si>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</si>
  <si>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</si>
  <si>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</si>
  <si>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</si>
  <si>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</si>
  <si>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</si>
  <si>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</si>
  <si>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</si>
  <si>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</si>
  <si>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</si>
  <si>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</si>
  <si>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</si>
  <si>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</si>
  <si>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</si>
  <si>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</si>
  <si>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</si>
  <si>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</si>
  <si>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</si>
  <si>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</si>
  <si>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</si>
  <si>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</si>
  <si>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</si>
  <si>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</si>
  <si>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</si>
  <si>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</si>
  <si>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</si>
  <si>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</si>
  <si>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</si>
  <si>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</si>
  <si>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</si>
  <si>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</si>
  <si>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</si>
  <si>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</si>
  <si>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</si>
  <si>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</si>
  <si>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</si>
  <si>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</si>
  <si>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</si>
  <si>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</si>
  <si>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</si>
  <si>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</si>
  <si>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</si>
  <si>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</si>
  <si>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</si>
  <si>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</si>
  <si>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</si>
  <si>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</si>
  <si>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</si>
  <si>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</si>
  <si>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</si>
  <si>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</si>
  <si>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</si>
  <si>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</si>
  <si>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</si>
  <si>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</si>
  <si>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</si>
  <si>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</si>
  <si>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</si>
  <si>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</si>
  <si>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</si>
  <si>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</si>
  <si>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</si>
  <si>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</si>
  <si>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</si>
  <si>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</si>
  <si>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</si>
  <si>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</si>
  <si>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</si>
  <si>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</si>
  <si>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</si>
  <si>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</si>
  <si>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</si>
  <si>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</si>
  <si>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</si>
  <si>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</si>
  <si>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</si>
  <si>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</si>
  <si>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</si>
  <si>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</si>
  <si>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</si>
  <si>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</si>
  <si>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</si>
  <si>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</si>
  <si>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</si>
  <si>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</si>
  <si>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</si>
  <si>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</si>
  <si>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</si>
  <si>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</si>
  <si>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</si>
  <si>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</si>
  <si>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</si>
  <si>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</si>
  <si>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</si>
  <si>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</si>
  <si>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</si>
  <si>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</si>
  <si>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</si>
  <si>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</si>
  <si>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</si>
  <si>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</si>
  <si>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</si>
  <si>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</si>
  <si>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</si>
  <si>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</si>
  <si>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</si>
  <si>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</si>
  <si>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</si>
  <si>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</si>
  <si>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</si>
  <si>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</si>
  <si>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</si>
  <si>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</si>
  <si>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</si>
  <si>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</si>
  <si>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</si>
  <si>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</si>
  <si>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</si>
  <si>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</si>
  <si>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</si>
  <si>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</si>
  <si>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</si>
  <si>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</si>
  <si>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</si>
  <si>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</si>
  <si>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</si>
  <si>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</si>
  <si>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</si>
  <si>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</si>
  <si>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</si>
  <si>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</si>
  <si>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</si>
  <si>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</si>
  <si>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</si>
  <si>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</si>
  <si>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</si>
  <si>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</si>
  <si>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</si>
  <si>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</si>
  <si>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</si>
  <si>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</si>
  <si>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</si>
  <si>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</si>
  <si>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</si>
  <si>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</si>
  <si>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</si>
  <si>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</si>
  <si>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</si>
  <si>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</si>
  <si>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</si>
  <si>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</si>
  <si>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</si>
  <si>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</si>
  <si>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</si>
  <si>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</si>
  <si>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</si>
  <si>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</si>
  <si>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</si>
  <si>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</si>
  <si>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</si>
  <si>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</si>
  <si>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</si>
  <si>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</si>
  <si>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</si>
  <si>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</si>
  <si>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</si>
  <si>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</si>
  <si>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</si>
  <si>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</si>
  <si>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</si>
  <si>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</si>
  <si>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</si>
  <si>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</si>
  <si>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</si>
  <si>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</si>
  <si>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</si>
  <si>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</si>
  <si>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</si>
  <si>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</si>
  <si>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</si>
  <si>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</si>
  <si>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</si>
  <si>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</si>
  <si>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</si>
  <si>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</si>
  <si>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</si>
  <si>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</si>
  <si>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</si>
  <si>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</si>
  <si>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</si>
  <si>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</si>
  <si>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</si>
  <si>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</si>
  <si>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</si>
  <si>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</si>
  <si>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</si>
  <si>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</si>
  <si>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</si>
  <si>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</si>
  <si>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</si>
  <si>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</si>
  <si>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</si>
  <si>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</si>
  <si>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</si>
  <si>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</si>
  <si>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</si>
  <si>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</si>
  <si>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</si>
  <si>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</si>
  <si>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</si>
  <si>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</si>
  <si>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</si>
  <si>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</si>
  <si>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</si>
  <si>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</si>
  <si>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</si>
  <si>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</si>
  <si>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</si>
  <si>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</si>
  <si>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</si>
  <si>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</si>
  <si>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</si>
  <si>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</si>
  <si>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</si>
  <si>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</si>
  <si>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</si>
  <si>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</si>
  <si>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</si>
  <si>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</si>
  <si>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</si>
  <si>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</si>
  <si>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</si>
  <si>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</si>
  <si>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</si>
  <si>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</si>
  <si>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</si>
  <si>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</si>
  <si>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</si>
  <si>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</si>
  <si>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</si>
  <si>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</si>
  <si>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</si>
  <si>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</si>
  <si>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</si>
  <si>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</si>
  <si>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</si>
  <si>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</si>
  <si>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</si>
  <si>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</si>
  <si>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</si>
  <si>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</si>
  <si>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</si>
  <si>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</si>
  <si>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</si>
  <si>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</si>
  <si>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</si>
  <si>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</si>
  <si>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</si>
  <si>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</si>
  <si>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</si>
  <si>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</si>
  <si>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</si>
  <si>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</si>
  <si>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</si>
  <si>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</si>
  <si>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</si>
  <si>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</si>
  <si>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</si>
  <si>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</si>
  <si>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</si>
  <si>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</si>
  <si>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</si>
  <si>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</si>
  <si>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</si>
  <si>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</si>
  <si>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</si>
  <si>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</si>
  <si>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</si>
  <si>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</si>
  <si>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</si>
  <si>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</si>
  <si>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</si>
  <si>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</si>
  <si>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</si>
  <si>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</si>
  <si>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</si>
  <si>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</si>
  <si>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</si>
  <si>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</si>
  <si>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</si>
  <si>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</si>
  <si>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</si>
  <si>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</si>
  <si>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</si>
  <si>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</si>
  <si>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</si>
  <si>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</si>
  <si>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</si>
  <si>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</si>
  <si>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</si>
  <si>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</si>
  <si>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</si>
  <si>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</si>
  <si>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</si>
  <si>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</si>
  <si>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</si>
  <si>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</si>
  <si>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</si>
  <si>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</si>
  <si>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</si>
  <si>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</si>
  <si>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</si>
  <si>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</si>
  <si>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</si>
  <si>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</si>
  <si>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</si>
  <si>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</si>
  <si>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</si>
  <si>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</si>
  <si>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</si>
  <si>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</si>
  <si>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</si>
  <si>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</si>
  <si>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</si>
  <si>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</si>
  <si>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</si>
  <si>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</si>
  <si>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</si>
  <si>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</si>
  <si>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</si>
  <si>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</si>
  <si>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</si>
  <si>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</si>
  <si>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</si>
  <si>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</si>
  <si>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</si>
  <si>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</si>
  <si>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</si>
  <si>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</si>
  <si>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</si>
  <si>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</si>
  <si>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</si>
  <si>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</si>
  <si>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</si>
  <si>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</si>
  <si>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</si>
  <si>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</si>
  <si>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</si>
  <si>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</si>
  <si>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</si>
  <si>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</si>
  <si>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</si>
  <si>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</si>
  <si>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</si>
  <si>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</si>
  <si>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</si>
  <si>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</si>
  <si>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</si>
  <si>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</si>
  <si>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</si>
  <si>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</si>
  <si>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</si>
  <si>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</si>
  <si>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</si>
  <si>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</si>
  <si>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</si>
  <si>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</si>
  <si>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</si>
  <si>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</si>
  <si>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</si>
  <si>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</si>
  <si>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</si>
  <si>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</si>
  <si>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</si>
  <si>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</si>
  <si>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</si>
  <si>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</si>
  <si>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</si>
  <si>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</si>
  <si>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</si>
  <si>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</si>
  <si>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</si>
  <si>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</si>
  <si>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</si>
  <si>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</si>
  <si>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</si>
  <si>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</si>
  <si>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</si>
  <si>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</si>
  <si>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</si>
  <si>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</si>
  <si>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</si>
  <si>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</si>
  <si>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</si>
  <si>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</si>
  <si>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</si>
  <si>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</si>
  <si>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</si>
  <si>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</si>
  <si>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</si>
  <si>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</si>
  <si>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</si>
  <si>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</si>
  <si>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</si>
  <si>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</si>
  <si>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</si>
  <si>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</si>
  <si>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</si>
  <si>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</si>
  <si>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</si>
  <si>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</si>
  <si>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</si>
  <si>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</si>
  <si>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</si>
  <si>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</si>
  <si>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</si>
  <si>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</si>
  <si>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</si>
  <si>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</si>
  <si>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</si>
  <si>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</si>
  <si>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</si>
  <si>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</si>
  <si>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</si>
  <si>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</si>
  <si>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</si>
  <si>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</si>
  <si>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</si>
  <si>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</si>
  <si>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</si>
  <si>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</si>
  <si>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</si>
  <si>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</si>
  <si>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</si>
  <si>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</si>
  <si>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</si>
  <si>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</si>
  <si>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</si>
  <si>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</si>
  <si>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</si>
  <si>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</si>
  <si>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</si>
  <si>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</si>
  <si>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</si>
  <si>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</si>
  <si>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</si>
  <si>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</si>
  <si>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</si>
  <si>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</si>
  <si>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</si>
  <si>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</si>
  <si>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</si>
  <si>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</si>
  <si>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</si>
  <si>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</si>
  <si>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</si>
  <si>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</si>
  <si>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</si>
  <si>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</si>
  <si>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</si>
  <si>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</si>
  <si>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</si>
  <si>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</si>
  <si>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</si>
  <si>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</si>
  <si>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</si>
  <si>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</si>
  <si>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</si>
  <si>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</si>
  <si>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</si>
  <si>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</si>
  <si>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</si>
  <si>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</si>
  <si>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</si>
  <si>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</si>
  <si>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</si>
  <si>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</si>
  <si>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</si>
  <si>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</si>
  <si>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</si>
  <si>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</si>
  <si>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</si>
  <si>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</si>
  <si>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</si>
  <si>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</si>
  <si>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</si>
  <si>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</si>
  <si>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</si>
  <si>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</si>
  <si>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</si>
  <si>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</si>
  <si>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</si>
  <si>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</si>
  <si>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</si>
  <si>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</si>
  <si>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</si>
  <si>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</si>
  <si>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</si>
  <si>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</si>
  <si>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</si>
  <si>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</si>
  <si>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</si>
  <si>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</si>
  <si>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</si>
  <si>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</si>
  <si>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</si>
  <si>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</si>
  <si>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</si>
  <si>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</si>
  <si>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</si>
  <si>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</si>
  <si>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</si>
  <si>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</si>
  <si>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</si>
  <si>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</si>
  <si>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</si>
  <si>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</si>
  <si>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</si>
  <si>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</si>
  <si>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</si>
  <si>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</si>
  <si>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</si>
  <si>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</si>
  <si>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</si>
  <si>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</si>
  <si>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</si>
  <si>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</si>
  <si>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</si>
  <si>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</si>
  <si>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</si>
  <si>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</si>
  <si>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</si>
  <si>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</si>
  <si>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</si>
  <si>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</si>
  <si>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</si>
  <si>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</si>
  <si>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</si>
  <si>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</si>
  <si>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</si>
  <si>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</si>
  <si>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</si>
  <si>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</si>
  <si>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</si>
  <si>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</si>
  <si>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</si>
  <si>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</si>
  <si>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</si>
  <si>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</si>
  <si>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</si>
  <si>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</si>
  <si>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</si>
  <si>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</si>
  <si>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</si>
  <si>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</si>
  <si>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</si>
  <si>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</si>
  <si>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</si>
  <si>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</si>
  <si>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</si>
  <si>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</si>
  <si>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</si>
  <si>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</si>
  <si>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</si>
  <si>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</si>
  <si>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</si>
  <si>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</si>
  <si>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</si>
  <si>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</si>
  <si>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</si>
  <si>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</si>
  <si>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</si>
  <si>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</si>
  <si>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</si>
  <si>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</si>
  <si>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</si>
  <si>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</si>
  <si>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</si>
  <si>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</si>
  <si>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</si>
  <si>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</si>
  <si>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</si>
  <si>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</si>
  <si>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</si>
  <si>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</si>
  <si>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</si>
  <si>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</si>
  <si>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</si>
  <si>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</si>
  <si>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</si>
  <si>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</si>
  <si>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</si>
  <si>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</si>
  <si>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</si>
  <si>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</si>
  <si>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</si>
  <si>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</si>
  <si>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</si>
  <si>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</si>
  <si>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</si>
  <si>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</si>
  <si>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</si>
  <si>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</si>
  <si>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</si>
  <si>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</si>
  <si>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</si>
  <si>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</si>
  <si>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</si>
  <si>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</si>
  <si>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</si>
  <si>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</si>
  <si>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</si>
  <si>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</si>
  <si>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</si>
  <si>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</si>
  <si>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</si>
  <si>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</si>
  <si>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</si>
  <si>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</si>
  <si>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</si>
  <si>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</si>
  <si>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</si>
  <si>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</si>
  <si>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</si>
  <si>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</si>
  <si>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</si>
  <si>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</si>
  <si>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</si>
  <si>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</si>
  <si>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</si>
  <si>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</si>
  <si>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</si>
  <si>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</si>
  <si>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</si>
  <si>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</si>
  <si>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</si>
  <si>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</si>
  <si>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</si>
  <si>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</si>
  <si>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</si>
  <si>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</si>
  <si>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</si>
  <si>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</si>
  <si>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</si>
  <si>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</si>
  <si>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</si>
  <si>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</si>
  <si>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</si>
  <si>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</si>
  <si>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</si>
  <si>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</si>
  <si>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</si>
  <si>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</si>
  <si>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</si>
  <si>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</si>
  <si>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</si>
  <si>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</si>
  <si>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</si>
  <si>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</si>
  <si>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</si>
  <si>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</si>
  <si>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</si>
  <si>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</si>
  <si>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</si>
  <si>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</si>
  <si>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</si>
  <si>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</si>
  <si>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</si>
  <si>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</si>
  <si>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</si>
  <si>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</si>
  <si>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</si>
  <si>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</si>
  <si>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</si>
  <si>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</si>
  <si>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</si>
  <si>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</si>
  <si>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</si>
  <si>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</si>
  <si>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</si>
  <si>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</si>
  <si>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</si>
  <si>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</si>
  <si>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</si>
  <si>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</si>
  <si>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</si>
  <si>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</si>
  <si>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</si>
  <si>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</si>
  <si>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</si>
  <si>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</si>
  <si>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</si>
  <si>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</si>
  <si>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</si>
  <si>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</si>
  <si>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</si>
  <si>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</si>
  <si>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</si>
  <si>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</si>
  <si>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</si>
  <si>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</si>
  <si>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</si>
  <si>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</si>
  <si>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</si>
  <si>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</si>
  <si>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</si>
  <si>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</si>
  <si>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</si>
  <si>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</si>
  <si>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</si>
  <si>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</si>
  <si>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</si>
  <si>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</si>
  <si>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</si>
  <si>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</si>
  <si>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</si>
  <si>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</si>
  <si>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</si>
  <si>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</si>
  <si>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</si>
  <si>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</si>
  <si>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</si>
  <si>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</si>
  <si>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</si>
  <si>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</si>
  <si>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</si>
  <si>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</si>
  <si>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</si>
  <si>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</si>
  <si>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</si>
  <si>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</si>
  <si>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</si>
  <si>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</si>
  <si>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</si>
  <si>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</si>
  <si>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</si>
  <si>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</si>
  <si>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</si>
  <si>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</si>
  <si>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</si>
  <si>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</si>
  <si>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</si>
  <si>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</si>
  <si>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</si>
  <si>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</si>
  <si>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</si>
  <si>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</si>
  <si>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</si>
  <si>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</si>
  <si>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</si>
  <si>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</si>
  <si>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</si>
  <si>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</si>
  <si>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</si>
  <si>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</si>
  <si>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</si>
  <si>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</si>
  <si>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</si>
  <si>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</si>
  <si>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</si>
  <si>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</si>
  <si>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</si>
  <si>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</si>
  <si>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</si>
  <si>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</si>
  <si>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</si>
  <si>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</si>
  <si>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</si>
  <si>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</si>
  <si>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</si>
  <si>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</si>
  <si>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</si>
  <si>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</si>
  <si>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</si>
  <si>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</si>
  <si>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</si>
  <si>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</si>
  <si>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</si>
  <si>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</si>
  <si>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</si>
  <si>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</si>
  <si>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</si>
  <si>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</si>
  <si>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</si>
  <si>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</si>
  <si>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</si>
  <si>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</si>
  <si>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</si>
  <si>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</si>
  <si>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</si>
  <si>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</si>
  <si>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</si>
  <si>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</si>
  <si>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</si>
  <si>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</si>
  <si>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</si>
  <si>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</si>
  <si>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</si>
  <si>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</si>
  <si>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</si>
  <si>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</si>
  <si>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</si>
  <si>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</si>
  <si>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</si>
  <si>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</si>
  <si>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</si>
  <si>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</si>
  <si>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</si>
  <si>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</si>
  <si>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</si>
  <si>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</si>
  <si>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</si>
  <si>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</si>
  <si>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</si>
  <si>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</si>
  <si>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</si>
  <si>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</si>
  <si>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</si>
  <si>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</si>
  <si>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</si>
  <si>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</si>
  <si>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</si>
  <si>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</si>
  <si>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</si>
  <si>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</si>
  <si>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</si>
  <si>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</si>
  <si>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</si>
  <si>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</si>
  <si>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</si>
  <si>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</si>
  <si>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</si>
  <si>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</si>
  <si>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</si>
  <si>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</si>
  <si>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</si>
  <si>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</si>
  <si>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</si>
  <si>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</si>
  <si>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</si>
  <si>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</si>
  <si>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</si>
  <si>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</si>
  <si>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</si>
  <si>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</si>
  <si>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</si>
  <si>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</si>
  <si>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</si>
  <si>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</si>
  <si>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</si>
  <si>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</si>
  <si>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</si>
  <si>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</si>
  <si>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</si>
  <si>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</si>
  <si>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</si>
  <si>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</si>
  <si>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</si>
  <si>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</si>
  <si>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</si>
  <si>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</si>
  <si>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</si>
  <si>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</si>
  <si>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</si>
  <si>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</si>
  <si>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</si>
  <si>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</si>
  <si>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</si>
  <si>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</si>
  <si>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</si>
  <si>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</si>
  <si>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</si>
  <si>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</si>
  <si>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</si>
  <si>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</si>
  <si>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</si>
  <si>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</si>
  <si>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</si>
  <si>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</si>
  <si>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</si>
  <si>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</si>
  <si>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</si>
  <si>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</si>
  <si>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</si>
  <si>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</si>
  <si>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</si>
  <si>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</si>
  <si>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</si>
  <si>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</si>
  <si>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</si>
  <si>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</si>
  <si>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</si>
  <si>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</si>
  <si>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</si>
  <si>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</si>
  <si>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</si>
  <si>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</si>
  <si>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</si>
  <si>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</si>
  <si>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</si>
  <si>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</si>
  <si>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</si>
  <si>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</si>
  <si>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</si>
  <si>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</si>
  <si>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</si>
  <si>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</si>
  <si>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</si>
  <si>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</si>
  <si>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</si>
  <si>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</si>
  <si>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</si>
  <si>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</si>
  <si>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</si>
  <si>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</si>
  <si>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</si>
  <si>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</si>
  <si>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</si>
  <si>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</si>
  <si>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</si>
  <si>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</si>
  <si>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</si>
  <si>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</si>
  <si>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</si>
  <si>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</si>
  <si>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</si>
  <si>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</si>
  <si>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</si>
  <si>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</si>
  <si>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</si>
  <si>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</si>
  <si>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</si>
  <si>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</si>
  <si>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</si>
  <si>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</si>
  <si>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</si>
  <si>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</si>
  <si>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</si>
  <si>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</si>
  <si>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</si>
  <si>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</si>
  <si>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</si>
  <si>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</si>
  <si>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</si>
  <si>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</si>
  <si>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</si>
  <si>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</si>
  <si>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</si>
  <si>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</si>
  <si>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</si>
  <si>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</si>
  <si>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</si>
  <si>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</si>
  <si>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</si>
  <si>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</si>
  <si>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</si>
  <si>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</si>
  <si>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</si>
  <si>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</si>
  <si>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</si>
  <si>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</si>
  <si>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</si>
  <si>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</si>
  <si>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</si>
  <si>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</si>
  <si>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</si>
  <si>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</si>
  <si>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</si>
  <si>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</si>
  <si>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</si>
  <si>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</si>
  <si>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</si>
  <si>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</si>
  <si>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</si>
  <si>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</si>
  <si>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</si>
  <si>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</si>
  <si>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</si>
  <si>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</si>
  <si>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</si>
  <si>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</si>
  <si>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</si>
  <si>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</si>
  <si>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</si>
  <si>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</si>
  <si>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</si>
  <si>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</si>
  <si>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</si>
  <si>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</si>
  <si>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</si>
  <si>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</si>
  <si>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</si>
  <si>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</si>
  <si>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</si>
  <si>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</si>
  <si>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</si>
  <si>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</si>
  <si>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</si>
  <si>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</si>
  <si>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</si>
  <si>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</si>
  <si>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</si>
  <si>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</si>
  <si>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</si>
  <si>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</si>
  <si>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</si>
  <si>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</si>
  <si>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</si>
  <si>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</si>
  <si>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</si>
  <si>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</si>
  <si>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</si>
  <si>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</si>
  <si>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</si>
  <si>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</si>
  <si>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</si>
  <si>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</si>
  <si>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</si>
  <si>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</si>
  <si>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</si>
  <si>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</si>
  <si>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</si>
  <si>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</si>
  <si>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</si>
  <si>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</si>
  <si>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</si>
  <si>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</si>
  <si>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</si>
  <si>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</si>
  <si>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</si>
  <si>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</si>
  <si>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</si>
  <si>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</si>
  <si>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</si>
  <si>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</si>
  <si>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</si>
  <si>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</si>
  <si>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</si>
  <si>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</si>
  <si>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</si>
  <si>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</si>
  <si>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</si>
  <si>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</si>
  <si>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</si>
  <si>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</si>
  <si>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</si>
  <si>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</si>
  <si>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</si>
  <si>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</si>
  <si>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</si>
  <si>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</si>
  <si>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</si>
  <si>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</si>
  <si>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</si>
  <si>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</si>
  <si>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</si>
  <si>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</si>
  <si>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</si>
  <si>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</si>
  <si>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</si>
  <si>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</si>
  <si>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</si>
  <si>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</si>
  <si>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</si>
  <si>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</si>
  <si>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</si>
  <si>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</si>
  <si>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</si>
  <si>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</si>
  <si>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</si>
  <si>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</si>
  <si>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</si>
  <si>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</si>
  <si>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</si>
  <si>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</si>
  <si>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</si>
  <si>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</si>
  <si>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</si>
  <si>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</si>
  <si>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</si>
  <si>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</si>
  <si>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</si>
  <si>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</si>
  <si>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</si>
  <si>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</si>
  <si>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</si>
  <si>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</si>
  <si>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</si>
  <si>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</si>
  <si>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</si>
  <si>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</si>
  <si>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</si>
  <si>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</si>
  <si>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</si>
  <si>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</si>
  <si>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</si>
  <si>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</si>
  <si>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</si>
  <si>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</si>
  <si>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</si>
  <si>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</si>
  <si>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</si>
  <si>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</si>
  <si>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</si>
  <si>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</si>
  <si>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</si>
  <si>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</si>
  <si>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</si>
  <si>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</si>
  <si>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</si>
  <si>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</si>
  <si>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</si>
  <si>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</si>
  <si>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</si>
  <si>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</si>
  <si>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</si>
  <si>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</si>
  <si>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</si>
  <si>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</si>
  <si>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</si>
  <si>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</si>
  <si>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</si>
  <si>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</si>
  <si>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</si>
  <si>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</si>
  <si>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</si>
  <si>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</si>
  <si>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</si>
  <si>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</si>
  <si>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</si>
  <si>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</si>
  <si>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</si>
  <si>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</si>
  <si>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</si>
  <si>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</si>
  <si>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</si>
  <si>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</si>
  <si>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</si>
  <si>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</si>
  <si>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</si>
  <si>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</si>
  <si>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</si>
  <si>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</si>
  <si>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</si>
  <si>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</si>
  <si>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</si>
  <si>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</si>
  <si>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</si>
  <si>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</si>
  <si>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</si>
  <si>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</si>
  <si>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</si>
  <si>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</si>
  <si>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</si>
  <si>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</si>
  <si>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</si>
  <si>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</si>
  <si>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</si>
  <si>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</si>
  <si>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</si>
  <si>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</si>
  <si>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</si>
  <si>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</si>
  <si>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</si>
  <si>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</si>
  <si>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</si>
  <si>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</si>
  <si>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</si>
  <si>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</si>
  <si>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</si>
  <si>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</si>
  <si>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</si>
  <si>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</si>
  <si>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</si>
  <si>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</si>
  <si>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</si>
  <si>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</si>
  <si>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</si>
  <si>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</si>
  <si>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</si>
  <si>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</si>
  <si>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</si>
  <si>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</si>
  <si>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</si>
  <si>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</si>
  <si>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</si>
  <si>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</si>
  <si>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</si>
  <si>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</si>
  <si>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</si>
  <si>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</si>
  <si>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</si>
  <si>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</si>
  <si>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</si>
  <si>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</si>
  <si>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</si>
  <si>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</si>
  <si>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</si>
  <si>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</si>
  <si>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</si>
  <si>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</si>
  <si>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</si>
  <si>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</si>
  <si>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</si>
  <si>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</si>
  <si>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</si>
  <si>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</si>
  <si>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</si>
  <si>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</si>
  <si>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</si>
  <si>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</si>
  <si>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</si>
  <si>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</si>
  <si>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</si>
  <si>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</si>
  <si>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</si>
  <si>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</si>
  <si>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</si>
  <si>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</si>
  <si>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</si>
  <si>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</si>
  <si>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</si>
  <si>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</si>
  <si>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</si>
  <si>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</si>
  <si>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</si>
  <si>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</si>
  <si>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</si>
  <si>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</si>
  <si>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</si>
  <si>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</si>
  <si>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</si>
  <si>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</si>
  <si>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</si>
  <si>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</si>
  <si>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</si>
  <si>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</si>
  <si>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</si>
  <si>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</si>
  <si>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</si>
  <si>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</si>
  <si>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</si>
  <si>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</si>
  <si>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</si>
  <si>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</si>
  <si>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</si>
  <si>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</si>
  <si>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</si>
  <si>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</si>
  <si>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</si>
  <si>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</si>
  <si>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</si>
  <si>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</si>
  <si>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</si>
  <si>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</si>
  <si>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</si>
  <si>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</si>
  <si>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</si>
  <si>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</si>
  <si>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</si>
  <si>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</si>
  <si>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</si>
  <si>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</si>
  <si>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</si>
  <si>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</si>
  <si>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</si>
  <si>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</si>
  <si>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</si>
  <si>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</si>
  <si>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</si>
  <si>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</si>
  <si>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</si>
  <si>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</si>
  <si>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</si>
  <si>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</si>
  <si>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</si>
  <si>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</si>
  <si>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</si>
  <si>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</si>
  <si>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</si>
  <si>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</si>
  <si>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</si>
  <si>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</si>
  <si>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</si>
  <si>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</si>
  <si>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</si>
  <si>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</si>
  <si>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</si>
  <si>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</si>
  <si>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</si>
  <si>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</si>
  <si>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</si>
  <si>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</si>
  <si>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</si>
  <si>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</si>
  <si>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</si>
  <si>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</si>
  <si>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</si>
  <si>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</si>
  <si>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</si>
  <si>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</si>
  <si>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</si>
  <si>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</si>
  <si>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</si>
  <si>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</si>
  <si>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</si>
  <si>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</si>
  <si>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</si>
  <si>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</si>
  <si>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</si>
  <si>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</si>
  <si>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</si>
  <si>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</si>
  <si>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</si>
  <si>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</si>
  <si>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</si>
  <si>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</si>
  <si>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</si>
  <si>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</si>
  <si>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</si>
  <si>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</si>
  <si>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</si>
  <si>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</si>
  <si>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</si>
  <si>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</si>
  <si>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</si>
  <si>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</si>
  <si>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</si>
  <si>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</si>
  <si>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</si>
  <si>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</si>
  <si>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</si>
  <si>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</si>
  <si>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</si>
  <si>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</si>
  <si>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</si>
  <si>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</si>
  <si>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</si>
  <si>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</si>
  <si>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</si>
  <si>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</si>
  <si>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</si>
  <si>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</si>
  <si>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</si>
  <si>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</si>
  <si>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</si>
  <si>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</si>
  <si>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</si>
  <si>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</si>
  <si>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</si>
  <si>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</si>
  <si>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</si>
  <si>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</si>
  <si>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</si>
  <si>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</si>
  <si>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</si>
  <si>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</si>
  <si>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</si>
  <si>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</si>
  <si>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</si>
  <si>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</si>
  <si>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</si>
  <si>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</si>
  <si>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</si>
  <si>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</si>
  <si>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</si>
  <si>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</si>
  <si>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</si>
  <si>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</si>
  <si>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</si>
  <si>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</si>
  <si>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</si>
  <si>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</si>
  <si>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</si>
  <si>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</si>
  <si>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</si>
  <si>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</si>
  <si>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</si>
  <si>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</si>
  <si>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</si>
  <si>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</si>
  <si>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</si>
  <si>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</si>
  <si>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</si>
  <si>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</si>
  <si>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</si>
  <si>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</si>
  <si>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</si>
  <si>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</si>
  <si>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</si>
  <si>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</si>
  <si>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</si>
  <si>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</si>
  <si>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</si>
  <si>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</si>
  <si>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</si>
  <si>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</si>
  <si>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</si>
  <si>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</si>
  <si>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</si>
  <si>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</si>
  <si>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</si>
  <si>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</si>
  <si>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</si>
  <si>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</si>
  <si>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</si>
  <si>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</si>
  <si>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</si>
  <si>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</si>
  <si>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</si>
  <si>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</si>
  <si>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</si>
  <si>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</si>
  <si>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</si>
  <si>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</si>
  <si>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</si>
  <si>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</si>
  <si>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</si>
  <si>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</si>
  <si>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</si>
  <si>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</si>
  <si>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</si>
  <si>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</si>
  <si>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</si>
  <si>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</si>
  <si>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</si>
  <si>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</si>
  <si>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</si>
  <si>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</si>
  <si>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</si>
  <si>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</si>
  <si>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</si>
  <si>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</si>
  <si>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</si>
  <si>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</si>
  <si>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</si>
  <si>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</si>
  <si>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</si>
  <si>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</si>
  <si>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</si>
  <si>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</si>
  <si>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</si>
  <si>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</si>
  <si>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</si>
  <si>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</si>
  <si>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</si>
  <si>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</si>
  <si>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</si>
  <si>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</si>
  <si>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</si>
  <si>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</si>
  <si>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</si>
  <si>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</si>
  <si>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</si>
  <si>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</si>
  <si>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</si>
  <si>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</si>
  <si>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</si>
  <si>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</si>
  <si>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</si>
  <si>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</si>
  <si>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</si>
  <si>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</si>
  <si>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</si>
  <si>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</si>
  <si>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</si>
  <si>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</si>
  <si>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</si>
  <si>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</si>
  <si>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</si>
  <si>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</si>
  <si>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</si>
  <si>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</si>
  <si>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</si>
  <si>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</si>
  <si>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</si>
  <si>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</si>
  <si>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</si>
  <si>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</si>
  <si>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</si>
  <si>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</si>
  <si>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</si>
  <si>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</si>
  <si>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</si>
  <si>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</si>
  <si>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</si>
  <si>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</si>
  <si>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</si>
  <si>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</si>
  <si>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</si>
  <si>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</si>
  <si>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</si>
  <si>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</si>
  <si>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</si>
  <si>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</si>
  <si>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</si>
  <si>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</si>
  <si>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</si>
  <si>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</si>
  <si>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</si>
  <si>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</si>
  <si>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</si>
  <si>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</si>
  <si>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</si>
  <si>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</si>
  <si>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</si>
  <si>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</si>
  <si>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</si>
  <si>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</si>
  <si>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</si>
  <si>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</si>
  <si>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</si>
  <si>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</si>
  <si>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</si>
  <si>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</si>
  <si>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</si>
  <si>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</si>
  <si>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</si>
  <si>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</si>
  <si>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</si>
  <si>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</si>
  <si>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</si>
  <si>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</si>
  <si>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</si>
  <si>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</si>
  <si>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</si>
  <si>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</si>
  <si>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</si>
  <si>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</si>
  <si>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</si>
  <si>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</si>
  <si>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</si>
  <si>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</si>
  <si>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</si>
  <si>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</si>
  <si>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</si>
  <si>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</si>
  <si>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</si>
  <si>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</si>
  <si>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</si>
  <si>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</si>
  <si>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</si>
  <si>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</si>
  <si>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</si>
  <si>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</si>
  <si>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</si>
  <si>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</si>
  <si>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</si>
  <si>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</si>
  <si>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</si>
  <si>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</si>
  <si>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</si>
  <si>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</si>
  <si>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</si>
  <si>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</si>
  <si>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</si>
  <si>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</si>
  <si>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</si>
  <si>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</si>
  <si>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</si>
  <si>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</si>
  <si>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</si>
  <si>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</si>
  <si>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</si>
  <si>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</si>
  <si>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</si>
  <si>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</si>
  <si>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</si>
  <si>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</si>
  <si>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</si>
  <si>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</si>
  <si>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</si>
  <si>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</si>
  <si>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</si>
  <si>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</si>
  <si>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</si>
  <si>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</si>
  <si>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</si>
  <si>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</si>
  <si>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</si>
  <si>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</si>
  <si>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</si>
  <si>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</si>
  <si>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</si>
  <si>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</si>
  <si>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</si>
  <si>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</si>
  <si>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</si>
  <si>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</si>
  <si>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</si>
  <si>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</si>
  <si>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</si>
  <si>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</si>
  <si>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</si>
  <si>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</si>
  <si>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</si>
  <si>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</si>
  <si>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</si>
  <si>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</si>
  <si>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</si>
  <si>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</si>
  <si>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</si>
  <si>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</si>
  <si>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</si>
  <si>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</si>
  <si>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</si>
  <si>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</si>
  <si>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</si>
  <si>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</si>
  <si>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</si>
  <si>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</si>
  <si>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</si>
  <si>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</si>
  <si>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</si>
  <si>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</si>
  <si>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</si>
  <si>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</si>
  <si>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</si>
  <si>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</si>
  <si>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</si>
  <si>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</si>
  <si>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</si>
  <si>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</si>
  <si>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</si>
  <si>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</si>
  <si>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</si>
  <si>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</si>
  <si>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</si>
  <si>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</si>
  <si>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</si>
  <si>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</si>
  <si>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</si>
  <si>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</si>
  <si>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</si>
  <si>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</si>
  <si>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</si>
  <si>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</si>
  <si>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</si>
  <si>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</si>
  <si>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</si>
  <si>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</si>
  <si>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</si>
  <si>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</si>
  <si>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</si>
  <si>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</si>
  <si>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</si>
  <si>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</si>
  <si>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</si>
  <si>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</si>
  <si>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</si>
  <si>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</si>
  <si>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</si>
  <si>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</si>
  <si>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</si>
  <si>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</si>
  <si>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</si>
  <si>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</si>
  <si>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</si>
  <si>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</si>
  <si>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</si>
  <si>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</si>
  <si>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</si>
  <si>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</si>
  <si>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</si>
  <si>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</si>
  <si>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</si>
  <si>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</si>
  <si>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</si>
  <si>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</si>
  <si>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</si>
  <si>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</si>
  <si>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</si>
  <si>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</si>
  <si>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</si>
  <si>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</si>
  <si>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</si>
  <si>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</si>
  <si>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</si>
  <si>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</si>
  <si>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</si>
  <si>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</si>
  <si>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</si>
  <si>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</si>
  <si>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</si>
  <si>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</si>
  <si>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</si>
  <si>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</si>
  <si>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</si>
  <si>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</si>
  <si>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</si>
  <si>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</si>
  <si>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</si>
  <si>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</si>
  <si>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</si>
  <si>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</si>
  <si>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</si>
  <si>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</si>
  <si>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</si>
  <si>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</si>
  <si>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</si>
  <si>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</si>
  <si>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</si>
  <si>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</si>
  <si>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</si>
  <si>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</si>
  <si>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</si>
  <si>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</si>
  <si>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</si>
  <si>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</si>
  <si>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</si>
  <si>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</si>
  <si>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</si>
  <si>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</si>
  <si>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</si>
  <si>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</si>
  <si>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</si>
  <si>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</si>
  <si>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</si>
  <si>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</si>
  <si>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</si>
  <si>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</si>
  <si>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</si>
  <si>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</si>
  <si>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</si>
  <si>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</si>
  <si>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</si>
  <si>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</si>
  <si>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</si>
  <si>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</si>
  <si>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</si>
  <si>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</si>
  <si>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</si>
  <si>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</si>
  <si>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</si>
  <si>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</si>
  <si>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</si>
  <si>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</si>
  <si>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</si>
  <si>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</si>
  <si>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</si>
  <si>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</si>
  <si>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</si>
  <si>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</si>
  <si>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</si>
  <si>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</si>
  <si>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</si>
  <si>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</si>
  <si>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</si>
  <si>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</si>
  <si>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</si>
  <si>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</si>
  <si>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</si>
  <si>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</si>
  <si>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</si>
  <si>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</si>
  <si>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</si>
  <si>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</si>
  <si>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</si>
  <si>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</si>
  <si>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</si>
  <si>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</si>
  <si>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</si>
  <si>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</si>
  <si>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</si>
  <si>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</si>
  <si>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</si>
  <si>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</si>
  <si>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</si>
  <si>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</si>
  <si>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</si>
  <si>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</si>
  <si>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</si>
  <si>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</si>
  <si>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</si>
  <si>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</si>
  <si>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</si>
  <si>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</si>
  <si>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</si>
  <si>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</si>
  <si>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</si>
  <si>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</si>
  <si>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</si>
  <si>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</si>
  <si>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</si>
  <si>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</si>
  <si>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</si>
  <si>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</si>
  <si>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</si>
  <si>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</si>
  <si>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</si>
  <si>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</si>
  <si>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</si>
  <si>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</si>
  <si>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</si>
  <si>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</si>
  <si>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</si>
  <si>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</si>
  <si>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</si>
  <si>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</si>
  <si>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</si>
  <si>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</si>
  <si>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</si>
  <si>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</si>
  <si>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</si>
  <si>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</si>
  <si>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</si>
  <si>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</si>
  <si>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</si>
  <si>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</si>
  <si>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</si>
  <si>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</si>
  <si>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</si>
  <si>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</si>
  <si>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</si>
  <si>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</si>
  <si>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</si>
  <si>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</si>
  <si>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</si>
  <si>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</si>
  <si>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</si>
  <si>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</si>
  <si>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</si>
  <si>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</si>
  <si>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</si>
  <si>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</si>
  <si>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</si>
  <si>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</si>
  <si>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</si>
  <si>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</si>
  <si>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</si>
  <si>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</si>
  <si>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</si>
  <si>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</si>
  <si>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</si>
  <si>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</si>
  <si>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</si>
  <si>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</si>
  <si>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</si>
  <si>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</si>
  <si>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</si>
  <si>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</si>
  <si>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</si>
  <si>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</si>
  <si>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</si>
  <si>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</si>
  <si>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</si>
  <si>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</si>
  <si>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</si>
  <si>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</si>
  <si>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</si>
  <si>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</si>
  <si>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</si>
  <si>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</si>
  <si>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</si>
  <si>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</si>
  <si>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</si>
  <si>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</si>
  <si>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</si>
  <si>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</si>
  <si>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</si>
  <si>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</si>
  <si>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</si>
  <si>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</si>
  <si>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</si>
  <si>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</si>
  <si>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</si>
  <si>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</si>
  <si>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</si>
  <si>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</si>
  <si>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</si>
  <si>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</si>
  <si>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</si>
  <si>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</si>
  <si>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</si>
  <si>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</si>
  <si>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</si>
  <si>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</si>
  <si>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</si>
  <si>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</si>
  <si>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</si>
  <si>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</si>
  <si>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</si>
  <si>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</si>
  <si>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</si>
  <si>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</si>
  <si>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</si>
  <si>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</si>
  <si>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</si>
  <si>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</si>
  <si>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</si>
  <si>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</si>
  <si>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</si>
  <si>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</si>
  <si>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</si>
  <si>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</si>
  <si>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</si>
  <si>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</si>
  <si>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</si>
  <si>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</si>
  <si>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</si>
  <si>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</si>
  <si>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</si>
  <si>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</si>
  <si>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</si>
  <si>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</si>
  <si>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</si>
  <si>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</si>
  <si>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</si>
  <si>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</si>
  <si>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</si>
  <si>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</si>
  <si>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</si>
  <si>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</si>
  <si>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</si>
  <si>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</si>
  <si>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</si>
  <si>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</si>
  <si>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</si>
  <si>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</si>
  <si>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</si>
  <si>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</si>
  <si>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</si>
  <si>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</si>
  <si>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</si>
  <si>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</si>
  <si>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</si>
  <si>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</si>
  <si>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</si>
  <si>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</si>
  <si>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</si>
  <si>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</si>
  <si>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</si>
  <si>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</si>
  <si>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</si>
  <si>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</si>
  <si>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</si>
  <si>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</si>
  <si>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</si>
  <si>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</si>
  <si>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</si>
  <si>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</si>
  <si>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</si>
  <si>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</si>
  <si>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</si>
  <si>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</si>
  <si>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</si>
  <si>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</si>
  <si>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</si>
  <si>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</si>
  <si>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</si>
  <si>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</si>
  <si>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</si>
  <si>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</si>
  <si>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</si>
  <si>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</si>
  <si>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</si>
  <si>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</si>
  <si>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</si>
  <si>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</si>
  <si>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</si>
  <si>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</si>
  <si>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</si>
  <si>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</si>
  <si>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</si>
  <si>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</si>
  <si>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</si>
  <si>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</si>
  <si>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</si>
  <si>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</si>
  <si>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</si>
  <si>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</si>
  <si>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</si>
  <si>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</si>
  <si>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</si>
  <si>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</si>
  <si>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</si>
  <si>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</si>
  <si>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</si>
  <si>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</si>
  <si>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</si>
  <si>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</si>
  <si>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</si>
  <si>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</si>
  <si>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</si>
  <si>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</si>
  <si>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</si>
  <si>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</si>
  <si>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</si>
  <si>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</si>
  <si>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</si>
  <si>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</si>
  <si>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</si>
  <si>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</si>
  <si>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</si>
  <si>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</si>
  <si>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</si>
  <si>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</si>
  <si>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</si>
  <si>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</si>
  <si>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</si>
  <si>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</si>
  <si>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</si>
  <si>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</si>
  <si>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</si>
  <si>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</si>
  <si>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</si>
  <si>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</si>
  <si>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</si>
  <si>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</si>
  <si>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</si>
  <si>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</si>
  <si>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</si>
  <si>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</si>
  <si>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</si>
  <si>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</si>
  <si>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</si>
  <si>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</si>
  <si>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</si>
  <si>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</si>
  <si>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</si>
  <si>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</si>
  <si>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</si>
  <si>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</si>
  <si>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</si>
  <si>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</si>
  <si>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</si>
  <si>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</si>
  <si>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</si>
  <si>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</si>
  <si>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</si>
  <si>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</si>
  <si>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</si>
  <si>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</si>
  <si>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</si>
  <si>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</si>
  <si>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</si>
  <si>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</si>
  <si>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</si>
  <si>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</si>
  <si>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</si>
  <si>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</si>
  <si>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</si>
  <si>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</si>
  <si>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</si>
  <si>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</si>
  <si>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</si>
  <si>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</si>
  <si>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</si>
  <si>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</si>
  <si>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</si>
  <si>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</si>
  <si>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</si>
  <si>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</si>
  <si>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</si>
  <si>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</si>
  <si>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</si>
  <si>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</si>
  <si>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</si>
  <si>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</si>
  <si>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</si>
  <si>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</si>
  <si>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</si>
  <si>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</si>
  <si>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</si>
  <si>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</si>
  <si>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</si>
  <si>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</si>
  <si>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</si>
  <si>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</si>
  <si>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</si>
  <si>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</si>
  <si>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</si>
  <si>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</si>
  <si>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</si>
  <si>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</si>
  <si>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</si>
  <si>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</si>
  <si>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</si>
  <si>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</si>
  <si>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</si>
  <si>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</si>
  <si>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</si>
  <si>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</si>
  <si>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</si>
  <si>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</si>
  <si>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</si>
  <si>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</si>
  <si>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</si>
  <si>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</si>
  <si>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</si>
  <si>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</si>
  <si>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</si>
  <si>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</si>
  <si>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</si>
  <si>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</si>
  <si>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</si>
  <si>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</si>
  <si>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</si>
  <si>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</si>
  <si>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</si>
  <si>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</si>
  <si>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</si>
  <si>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</si>
  <si>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</si>
  <si>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</si>
  <si>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</si>
  <si>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</si>
  <si>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</si>
  <si>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</si>
  <si>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</si>
  <si>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</si>
  <si>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</si>
  <si>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</si>
  <si>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</si>
  <si>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</si>
  <si>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</si>
  <si>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</si>
  <si>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</si>
  <si>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</si>
  <si>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</si>
  <si>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</si>
  <si>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</si>
  <si>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</si>
  <si>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</si>
  <si>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</si>
  <si>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</si>
  <si>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</si>
  <si>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</si>
  <si>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</si>
  <si>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</si>
  <si>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</si>
  <si>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</si>
  <si>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</si>
  <si>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</si>
  <si>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</si>
  <si>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</si>
  <si>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</si>
  <si>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</si>
  <si>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</si>
  <si>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</si>
  <si>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</si>
  <si>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</si>
  <si>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</si>
  <si>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</si>
  <si>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</si>
  <si>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</si>
  <si>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</si>
  <si>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</si>
  <si>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</si>
  <si>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</si>
  <si>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</si>
  <si>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</si>
  <si>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</si>
  <si>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</si>
  <si>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</si>
  <si>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</si>
  <si>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</si>
  <si>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</si>
  <si>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</si>
  <si>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</si>
  <si>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</si>
  <si>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</si>
  <si>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</si>
  <si>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</si>
  <si>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</si>
  <si>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</si>
  <si>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</si>
  <si>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</si>
  <si>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</si>
  <si>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</si>
  <si>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</si>
  <si>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</si>
  <si>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</si>
  <si>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</si>
  <si>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</si>
  <si>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</si>
  <si>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</si>
  <si>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</si>
  <si>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</si>
  <si>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</si>
  <si>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</si>
  <si>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</si>
  <si>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</si>
  <si>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</si>
  <si>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</si>
  <si>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</si>
  <si>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</si>
  <si>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</si>
  <si>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</si>
  <si>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</si>
  <si>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</si>
  <si>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</si>
  <si>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</si>
  <si>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</si>
  <si>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</si>
  <si>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</si>
  <si>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</si>
  <si>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</si>
  <si>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</si>
  <si>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</si>
  <si>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</si>
  <si>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</si>
  <si>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</si>
  <si>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</si>
  <si>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</si>
  <si>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</si>
  <si>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</si>
  <si>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</si>
  <si>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</si>
  <si>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</si>
  <si>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</si>
  <si>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</si>
  <si>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</si>
  <si>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</si>
  <si>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</si>
  <si>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</si>
  <si>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</si>
  <si>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</si>
  <si>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</si>
  <si>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</si>
  <si>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</si>
  <si>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</si>
  <si>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</si>
  <si>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</si>
  <si>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</si>
  <si>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</si>
  <si>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</si>
  <si>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</si>
  <si>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</si>
  <si>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</si>
  <si>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</si>
  <si>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</si>
  <si>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</si>
  <si>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</si>
  <si>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</si>
  <si>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</si>
  <si>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</si>
  <si>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</si>
  <si>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</si>
  <si>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</si>
  <si>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</si>
  <si>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</si>
  <si>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</si>
  <si>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</si>
  <si>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</si>
  <si>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</si>
  <si>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</si>
  <si>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</si>
  <si>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</si>
  <si>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</si>
  <si>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</si>
  <si>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</si>
  <si>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</si>
  <si>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</si>
  <si>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</si>
  <si>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</si>
  <si>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</si>
  <si>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</si>
  <si>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</si>
  <si>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</si>
  <si>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</si>
  <si>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</si>
  <si>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</si>
  <si>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</si>
  <si>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</si>
  <si>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</si>
  <si>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</si>
  <si>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</si>
  <si>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</si>
  <si>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</si>
  <si>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</si>
  <si>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</si>
  <si>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</si>
  <si>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</si>
  <si>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</si>
  <si>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</si>
  <si>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</si>
  <si>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</si>
  <si>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</si>
  <si>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</si>
  <si>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</si>
  <si>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</si>
  <si>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</si>
  <si>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</si>
  <si>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</si>
  <si>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</si>
  <si>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</si>
  <si>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</si>
  <si>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</si>
  <si>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</si>
  <si>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</si>
  <si>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</si>
  <si>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</si>
  <si>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</si>
  <si>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</si>
  <si>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</si>
  <si>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</si>
  <si>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</si>
  <si>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</si>
  <si>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</si>
  <si>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</si>
  <si>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</si>
  <si>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</si>
  <si>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</si>
  <si>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</si>
  <si>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</si>
  <si>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</si>
  <si>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</si>
  <si>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</si>
  <si>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</si>
  <si>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</si>
  <si>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</si>
  <si>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</si>
  <si>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</si>
  <si>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</si>
  <si>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</si>
  <si>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</si>
  <si>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</si>
  <si>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</si>
  <si>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</si>
  <si>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</si>
  <si>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</si>
  <si>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</si>
  <si>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</si>
  <si>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</si>
  <si>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</si>
  <si>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</si>
  <si>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</si>
  <si>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</si>
  <si>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</si>
  <si>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</si>
  <si>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</si>
  <si>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</si>
  <si>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</si>
  <si>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</si>
  <si>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</si>
  <si>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</si>
  <si>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</si>
  <si>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</si>
  <si>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</si>
  <si>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</si>
  <si>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</si>
  <si>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</si>
  <si>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</si>
  <si>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</si>
  <si>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</si>
  <si>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</si>
  <si>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</si>
  <si>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</si>
  <si>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</si>
  <si>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</si>
  <si>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</si>
  <si>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</si>
  <si>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</si>
  <si>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</si>
  <si>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</si>
  <si>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</si>
  <si>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</si>
  <si>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</si>
  <si>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</si>
  <si>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</si>
  <si>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</si>
  <si>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</si>
  <si>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</si>
  <si>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</si>
  <si>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</si>
  <si>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</si>
  <si>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</si>
  <si>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</si>
  <si>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</si>
  <si>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</si>
  <si>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</si>
  <si>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</si>
  <si>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</si>
  <si>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</si>
  <si>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</si>
  <si>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</si>
  <si>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</si>
  <si>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</si>
  <si>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</si>
  <si>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</si>
  <si>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</si>
  <si>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</si>
  <si>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</si>
  <si>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</si>
  <si>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</si>
  <si>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</si>
  <si>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</si>
  <si>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</si>
  <si>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</si>
  <si>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</si>
  <si>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</si>
  <si>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</si>
  <si>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</si>
  <si>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</si>
  <si>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</si>
  <si>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</si>
  <si>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</si>
  <si>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</si>
  <si>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</si>
  <si>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</si>
  <si>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</si>
  <si>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</si>
  <si>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</si>
  <si>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</si>
  <si>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</si>
  <si>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</si>
  <si>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</si>
  <si>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</si>
  <si>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</si>
  <si>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</si>
  <si>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</si>
  <si>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</si>
  <si>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</si>
  <si>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</si>
  <si>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</si>
  <si>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</si>
  <si>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</si>
  <si>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</si>
  <si>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</si>
  <si>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</si>
  <si>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</si>
  <si>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</si>
  <si>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</si>
  <si>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</si>
  <si>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</si>
  <si>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</si>
  <si>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</si>
  <si>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</si>
  <si>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</si>
  <si>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</si>
  <si>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</si>
  <si>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</si>
  <si>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</si>
  <si>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</si>
  <si>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</si>
  <si>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</si>
  <si>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</si>
  <si>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</si>
  <si>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</si>
  <si>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</si>
  <si>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</si>
  <si>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</si>
  <si>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</si>
  <si>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</si>
  <si>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</si>
  <si>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</si>
  <si>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</si>
  <si>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</si>
  <si>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</si>
  <si>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</si>
  <si>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</si>
  <si>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</si>
  <si>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</si>
  <si>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</si>
  <si>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</si>
  <si>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</si>
  <si>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</si>
  <si>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</si>
  <si>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</si>
  <si>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</si>
  <si>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</si>
  <si>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</si>
  <si>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</si>
  <si>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</si>
  <si>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</si>
  <si>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</si>
  <si>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</si>
  <si>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</si>
  <si>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</si>
  <si>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</si>
  <si>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</si>
  <si>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</si>
  <si>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</si>
  <si>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</si>
  <si>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</si>
  <si>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</si>
  <si>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</si>
  <si>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</si>
  <si>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</si>
  <si>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</si>
  <si>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</si>
  <si>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</si>
  <si>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</si>
  <si>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</si>
  <si>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</si>
  <si>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</si>
  <si>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</si>
  <si>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</si>
  <si>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</si>
  <si>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</si>
  <si>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</si>
  <si>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</si>
  <si>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</si>
  <si>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</si>
  <si>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</si>
  <si>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</si>
  <si>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</si>
  <si>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</si>
  <si>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</si>
  <si>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</si>
  <si>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</si>
  <si>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</si>
  <si>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</si>
  <si>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</si>
  <si>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</si>
  <si>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</si>
  <si>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</si>
  <si>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</si>
  <si>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</si>
  <si>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</si>
  <si>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</si>
  <si>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</si>
  <si>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</si>
  <si>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</si>
  <si>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</si>
  <si>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</si>
  <si>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</si>
  <si>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</si>
  <si>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</si>
  <si>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</si>
  <si>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</si>
  <si>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</si>
  <si>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</si>
  <si>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</si>
  <si>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</si>
  <si>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</si>
  <si>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</si>
  <si>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</si>
  <si>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</si>
  <si>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</si>
  <si>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</si>
  <si>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</si>
  <si>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</si>
  <si>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</si>
  <si>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</si>
  <si>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</si>
  <si>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</si>
  <si>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</si>
  <si>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</si>
  <si>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</si>
  <si>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</si>
  <si>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</si>
  <si>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</si>
  <si>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</si>
  <si>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</si>
  <si>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</si>
  <si>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</si>
  <si>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</si>
  <si>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</si>
  <si>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</si>
  <si>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</si>
  <si>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</si>
  <si>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</si>
  <si>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</si>
  <si>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</si>
  <si>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</si>
  <si>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</si>
  <si>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</si>
  <si>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</si>
  <si>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</si>
  <si>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</si>
  <si>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</si>
  <si>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</si>
  <si>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</si>
  <si>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</si>
  <si>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</si>
  <si>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</si>
  <si>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</si>
  <si>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</si>
  <si>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</si>
  <si>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</si>
  <si>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</si>
  <si>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</si>
  <si>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</si>
  <si>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</si>
  <si>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</si>
  <si>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</si>
  <si>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</si>
  <si>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</si>
  <si>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</si>
  <si>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</si>
  <si>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</si>
  <si>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</si>
  <si>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</si>
  <si>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</si>
  <si>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</si>
  <si>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</si>
  <si>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</si>
  <si>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</si>
  <si>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</si>
  <si>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</si>
  <si>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</si>
  <si>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</si>
  <si>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</si>
  <si>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</si>
  <si>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</si>
  <si>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</si>
  <si>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</si>
  <si>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</si>
  <si>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</si>
  <si>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</si>
  <si>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</si>
  <si>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</si>
  <si>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</si>
  <si>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</si>
  <si>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</si>
  <si>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</si>
  <si>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</si>
  <si>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</si>
  <si>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</si>
  <si>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</si>
  <si>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</si>
  <si>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</si>
  <si>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</si>
  <si>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</si>
  <si>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</si>
  <si>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</si>
  <si>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</si>
  <si>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</si>
  <si>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</si>
  <si>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</si>
  <si>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</si>
  <si>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</si>
  <si>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</si>
  <si>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</si>
  <si>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</si>
  <si>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</si>
  <si>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</si>
  <si>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</si>
  <si>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</si>
  <si>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</si>
  <si>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</si>
  <si>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</si>
  <si>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</si>
  <si>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</si>
  <si>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</si>
  <si>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</si>
  <si>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</si>
  <si>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</si>
  <si>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</si>
  <si>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</si>
  <si>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</si>
  <si>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</si>
  <si>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</si>
  <si>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</si>
  <si>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</si>
  <si>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</si>
  <si>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</si>
  <si>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</si>
  <si>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</si>
  <si>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</si>
  <si>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</si>
  <si>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</si>
  <si>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</si>
  <si>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</si>
  <si>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</si>
  <si>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</si>
  <si>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</si>
  <si>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</si>
  <si>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</si>
  <si>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</si>
  <si>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</si>
  <si>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</si>
  <si>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</si>
  <si>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</si>
  <si>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</si>
  <si>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</si>
  <si>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</si>
  <si>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</si>
  <si>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</si>
  <si>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</si>
  <si>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</si>
  <si>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</si>
  <si>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</si>
  <si>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</si>
  <si>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</si>
  <si>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</si>
  <si>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</si>
  <si>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</si>
  <si>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</si>
  <si>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</si>
  <si>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</si>
  <si>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</si>
  <si>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</si>
  <si>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</si>
  <si>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</si>
  <si>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</si>
  <si>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</si>
  <si>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</si>
  <si>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</si>
  <si>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</si>
  <si>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</si>
  <si>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</si>
  <si>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</si>
  <si>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</si>
  <si>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</si>
  <si>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</si>
  <si>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</si>
  <si>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</si>
  <si>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</si>
  <si>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</si>
  <si>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</si>
  <si>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</si>
  <si>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</si>
  <si>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</si>
  <si>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</si>
  <si>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</si>
  <si>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</si>
  <si>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</si>
  <si>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</si>
  <si>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</si>
  <si>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</si>
  <si>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</si>
  <si>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</si>
  <si>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</si>
  <si>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</si>
  <si>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</si>
  <si>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</si>
  <si>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</si>
  <si>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</si>
  <si>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</si>
  <si>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</si>
  <si>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</si>
  <si>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</si>
  <si>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</si>
  <si>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</si>
  <si>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</si>
  <si>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</si>
  <si>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</si>
  <si>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</si>
  <si>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</si>
  <si>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</si>
  <si>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</si>
  <si>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</si>
  <si>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</si>
  <si>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</si>
  <si>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</si>
  <si>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</si>
  <si>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</si>
  <si>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</si>
  <si>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</si>
  <si>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</si>
  <si>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</si>
  <si>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</si>
  <si>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</si>
  <si>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</si>
  <si>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</si>
  <si>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</si>
  <si>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</si>
  <si>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</si>
  <si>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</si>
  <si>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</si>
  <si>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</si>
  <si>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</si>
  <si>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</si>
  <si>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</si>
  <si>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</si>
  <si>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</si>
  <si>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</si>
  <si>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</si>
  <si>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</si>
  <si>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</si>
  <si>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</si>
  <si>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</si>
  <si>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</si>
  <si>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</si>
  <si>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</si>
  <si>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</si>
  <si>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</si>
  <si>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</si>
  <si>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</si>
  <si>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</si>
  <si>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</si>
  <si>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</si>
  <si>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</si>
  <si>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</si>
  <si>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</si>
  <si>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</si>
  <si>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</si>
  <si>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</si>
  <si>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</si>
  <si>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</si>
  <si>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</si>
  <si>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</si>
  <si>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</si>
  <si>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</si>
  <si>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</si>
  <si>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</si>
  <si>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</si>
  <si>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</si>
  <si>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</si>
  <si>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</si>
  <si>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</si>
  <si>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</si>
  <si>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</si>
  <si>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</si>
  <si>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</si>
  <si>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</si>
  <si>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</si>
  <si>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</si>
  <si>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</si>
  <si>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</si>
  <si>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</si>
  <si>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</si>
  <si>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</si>
  <si>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</si>
  <si>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</si>
  <si>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</si>
  <si>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</si>
  <si>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</si>
  <si>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</si>
  <si>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</si>
  <si>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</si>
  <si>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</si>
  <si>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</si>
  <si>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</si>
  <si>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</si>
  <si>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</si>
  <si>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</si>
  <si>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</si>
  <si>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</si>
  <si>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</si>
  <si>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</si>
  <si>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</si>
  <si>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</si>
  <si>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</si>
  <si>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</si>
  <si>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</si>
  <si>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</si>
  <si>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</si>
  <si>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</si>
  <si>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</si>
  <si>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</si>
  <si>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</si>
  <si>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</si>
  <si>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</si>
  <si>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</si>
  <si>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</si>
  <si>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</si>
  <si>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</si>
  <si>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</si>
  <si>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</si>
  <si>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</si>
  <si>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</si>
  <si>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</si>
  <si>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</si>
  <si>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</si>
  <si>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</si>
  <si>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</si>
  <si>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</si>
  <si>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</si>
  <si>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</si>
  <si>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</si>
  <si>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</si>
  <si>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</si>
  <si>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</si>
  <si>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</si>
  <si>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</si>
  <si>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</si>
  <si>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</si>
  <si>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</si>
  <si>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</si>
  <si>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</si>
  <si>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</si>
  <si>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</si>
  <si>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</si>
  <si>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</si>
  <si>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</si>
  <si>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</si>
  <si>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</si>
  <si>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</si>
  <si>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</si>
  <si>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</si>
  <si>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</si>
  <si>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</si>
  <si>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</si>
  <si>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</si>
  <si>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</si>
  <si>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</si>
  <si>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</si>
  <si>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</si>
  <si>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</si>
  <si>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</si>
  <si>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</si>
  <si>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</si>
  <si>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</si>
  <si>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</si>
  <si>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</si>
  <si>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</si>
  <si>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</si>
  <si>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</si>
  <si>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</si>
  <si>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</si>
  <si>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</si>
  <si>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</si>
  <si>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</si>
  <si>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</si>
  <si>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</si>
  <si>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</si>
  <si>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</si>
  <si>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</si>
  <si>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</si>
  <si>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</si>
  <si>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</si>
  <si>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</si>
  <si>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</si>
  <si>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</si>
  <si>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</si>
  <si>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</si>
  <si>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</si>
  <si>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</si>
  <si>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</si>
  <si>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</si>
  <si>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</si>
  <si>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</si>
  <si>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</si>
  <si>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</si>
  <si>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</si>
  <si>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</si>
  <si>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</si>
  <si>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</si>
  <si>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</si>
  <si>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</si>
  <si>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</si>
  <si>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</si>
  <si>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</si>
  <si>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</si>
  <si>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</si>
  <si>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</si>
  <si>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</si>
  <si>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</si>
  <si>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</si>
  <si>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</si>
  <si>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</si>
  <si>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</si>
  <si>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</si>
  <si>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</si>
  <si>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</si>
  <si>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</si>
  <si>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</si>
  <si>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</si>
  <si>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</si>
  <si>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</si>
  <si>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</si>
  <si>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</si>
  <si>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</si>
  <si>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</si>
  <si>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</si>
  <si>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</si>
  <si>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</si>
  <si>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</si>
  <si>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</si>
  <si>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</si>
  <si>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</si>
  <si>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</si>
  <si>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</si>
  <si>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</si>
  <si>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</si>
  <si>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</si>
  <si>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</si>
  <si>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</si>
  <si>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</si>
  <si>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</si>
  <si>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</si>
  <si>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</si>
  <si>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</si>
  <si>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</si>
  <si>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</si>
  <si>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</si>
  <si>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</si>
  <si>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</si>
  <si>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</si>
  <si>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</si>
  <si>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</si>
  <si>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</si>
  <si>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</si>
  <si>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</si>
  <si>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</si>
  <si>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</si>
  <si>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</si>
  <si>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</si>
  <si>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</si>
  <si>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</si>
  <si>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</si>
  <si>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</si>
  <si>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</si>
  <si>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</si>
  <si>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</si>
  <si>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</si>
  <si>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</si>
  <si>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</si>
  <si>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</si>
  <si>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</si>
  <si>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</si>
  <si>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</si>
  <si>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</si>
  <si>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</si>
  <si>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</si>
  <si>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</si>
  <si>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</si>
  <si>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</si>
  <si>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</si>
  <si>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</si>
  <si>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</si>
  <si>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</si>
  <si>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</si>
  <si>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</si>
  <si>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</si>
  <si>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</si>
  <si>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</si>
  <si>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</si>
  <si>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</si>
  <si>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</si>
  <si>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</si>
  <si>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</si>
  <si>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</si>
  <si>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</si>
  <si>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</si>
  <si>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</si>
  <si>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</si>
  <si>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</si>
  <si>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</si>
  <si>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</si>
  <si>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</si>
  <si>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</si>
  <si>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</si>
  <si>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</si>
  <si>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</si>
  <si>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</si>
  <si>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</si>
  <si>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</si>
  <si>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</si>
  <si>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</si>
  <si>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</si>
  <si>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</si>
  <si>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</si>
  <si>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</si>
  <si>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</si>
  <si>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</si>
  <si>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</si>
  <si>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</si>
  <si>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</si>
  <si>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</si>
  <si>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</si>
  <si>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</si>
  <si>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</si>
  <si>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</si>
  <si>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</si>
  <si>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</si>
  <si>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</si>
  <si>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</si>
  <si>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</si>
  <si>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</si>
  <si>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</si>
  <si>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</si>
  <si>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</si>
  <si>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</si>
  <si>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</si>
  <si>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</si>
  <si>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</si>
  <si>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</si>
  <si>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</si>
  <si>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</si>
  <si>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</si>
  <si>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</si>
  <si>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</si>
  <si>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</si>
  <si>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</si>
  <si>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</si>
  <si>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</si>
  <si>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</si>
  <si>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</si>
  <si>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</si>
  <si>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</si>
  <si>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</si>
  <si>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</si>
  <si>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</si>
  <si>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</si>
  <si>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</si>
  <si>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</si>
  <si>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</si>
  <si>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</si>
  <si>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</si>
  <si>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</si>
  <si>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</si>
  <si>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</si>
  <si>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</si>
  <si>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</si>
  <si>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</si>
  <si>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</si>
  <si>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</si>
  <si>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</si>
  <si>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</si>
  <si>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</si>
  <si>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</si>
  <si>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</si>
  <si>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</si>
  <si>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</si>
  <si>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</si>
  <si>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</si>
  <si>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</si>
  <si>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</si>
  <si>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</si>
  <si>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</si>
  <si>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</si>
  <si>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</si>
  <si>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</si>
  <si>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</si>
  <si>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</si>
  <si>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</si>
  <si>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</si>
  <si>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</si>
  <si>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</si>
  <si>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</si>
  <si>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</si>
  <si>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</si>
  <si>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</si>
  <si>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</si>
  <si>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</si>
  <si>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</si>
  <si>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</si>
  <si>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</si>
  <si>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</si>
  <si>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</si>
  <si>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</si>
  <si>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</si>
  <si>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</si>
  <si>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</si>
  <si>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</si>
  <si>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</si>
  <si>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</si>
  <si>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</si>
  <si>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</si>
  <si>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</si>
  <si>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</si>
  <si>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</si>
  <si>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</si>
  <si>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</si>
  <si>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</si>
  <si>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</si>
  <si>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</si>
  <si>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</si>
  <si>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</si>
  <si>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</si>
  <si>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</si>
  <si>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</si>
  <si>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</si>
  <si>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</si>
  <si>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</si>
  <si>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</si>
  <si>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</si>
  <si>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</si>
  <si>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</si>
  <si>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</si>
  <si>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</si>
  <si>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</si>
  <si>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</si>
  <si>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</si>
  <si>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</si>
  <si>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</si>
  <si>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</si>
  <si>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</si>
  <si>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</si>
  <si>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</si>
  <si>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</si>
  <si>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</si>
  <si>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</si>
  <si>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</si>
  <si>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</si>
  <si>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</si>
  <si>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</si>
  <si>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</si>
  <si>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</si>
  <si>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</si>
  <si>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</si>
  <si>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</si>
  <si>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</si>
  <si>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</si>
  <si>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</si>
  <si>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</si>
  <si>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</si>
  <si>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</si>
  <si>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</si>
  <si>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</si>
  <si>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</si>
  <si>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</si>
  <si>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</si>
  <si>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</si>
  <si>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</si>
  <si>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</si>
  <si>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</si>
  <si>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</si>
  <si>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</si>
  <si>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</si>
  <si>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</si>
  <si>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</si>
  <si>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</si>
  <si>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</si>
  <si>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</si>
  <si>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</si>
  <si>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</si>
  <si>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</si>
  <si>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</si>
  <si>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</si>
  <si>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</si>
  <si>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</si>
  <si>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</si>
  <si>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</si>
  <si>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</si>
  <si>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</si>
  <si>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</si>
  <si>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</si>
  <si>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</si>
  <si>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</si>
  <si>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</si>
  <si>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</si>
  <si>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</si>
  <si>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</si>
  <si>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</si>
  <si>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</si>
  <si>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</si>
  <si>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</si>
  <si>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</si>
  <si>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</si>
  <si>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</si>
  <si>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</si>
  <si>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</si>
  <si>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</si>
  <si>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</si>
  <si>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</si>
  <si>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</si>
  <si>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</si>
  <si>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</si>
  <si>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</si>
  <si>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</si>
  <si>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</si>
  <si>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</si>
  <si>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</si>
  <si>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</si>
  <si>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</si>
  <si>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</si>
  <si>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</si>
  <si>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</si>
  <si>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</si>
  <si>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</si>
  <si>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</si>
  <si>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</si>
  <si>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</si>
  <si>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</si>
  <si>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</si>
  <si>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</si>
  <si>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</si>
  <si>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</si>
  <si>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</si>
  <si>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</si>
  <si>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</si>
  <si>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</si>
  <si>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</si>
  <si>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</si>
  <si>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</si>
  <si>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</si>
  <si>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</si>
  <si>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</si>
  <si>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</si>
  <si>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</si>
  <si>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</si>
  <si>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</si>
  <si>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</si>
  <si>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</si>
  <si>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</si>
  <si>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</si>
  <si>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</si>
  <si>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</si>
  <si>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</si>
  <si>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</si>
  <si>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</si>
  <si>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</si>
  <si>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</si>
  <si>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</si>
  <si>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</si>
  <si>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</si>
  <si>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</si>
  <si>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</si>
  <si>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</si>
  <si>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</si>
  <si>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</si>
  <si>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</si>
  <si>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</si>
  <si>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</si>
  <si>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</si>
  <si>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</si>
  <si>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</si>
  <si>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</si>
  <si>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</si>
  <si>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</si>
  <si>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</si>
  <si>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</si>
  <si>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</si>
  <si>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</si>
  <si>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</si>
  <si>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</si>
  <si>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</si>
  <si>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</si>
  <si>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</si>
  <si>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</si>
  <si>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</si>
  <si>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</si>
  <si>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</si>
  <si>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</si>
  <si>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</si>
  <si>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</si>
  <si>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</si>
  <si>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</si>
  <si>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</si>
  <si>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</si>
  <si>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</si>
  <si>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</si>
  <si>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</si>
  <si>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</si>
  <si>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</si>
  <si>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</si>
  <si>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</si>
  <si>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</si>
  <si>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</si>
  <si>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</si>
  <si>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</si>
  <si>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</si>
  <si>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</si>
  <si>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</si>
  <si>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</si>
  <si>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</si>
  <si>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</si>
  <si>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</si>
  <si>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</si>
  <si>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</si>
  <si>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</si>
  <si>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</si>
  <si>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</si>
  <si>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</si>
  <si>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</si>
  <si>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</si>
  <si>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</si>
  <si>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</si>
  <si>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</si>
  <si>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</si>
  <si>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</si>
  <si>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</si>
  <si>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</si>
  <si>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</si>
  <si>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</si>
  <si>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</si>
  <si>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</si>
  <si>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</si>
  <si>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</si>
  <si>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</si>
  <si>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</si>
  <si>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</si>
  <si>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</si>
  <si>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</si>
  <si>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</si>
  <si>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</si>
  <si>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</si>
  <si>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</si>
  <si>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</si>
  <si>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</si>
  <si>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</si>
  <si>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</si>
  <si>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</si>
  <si>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</si>
  <si>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</si>
  <si>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</si>
  <si>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</si>
  <si>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</si>
  <si>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</si>
  <si>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</si>
  <si>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</si>
  <si>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</si>
  <si>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</si>
  <si>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</si>
  <si>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</si>
  <si>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</si>
  <si>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</si>
  <si>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</si>
  <si>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</si>
  <si>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</si>
  <si>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</si>
  <si>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</si>
  <si>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</si>
  <si>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</si>
  <si>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</si>
  <si>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</si>
  <si>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</si>
  <si>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</si>
  <si>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</si>
  <si>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</si>
  <si>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</si>
  <si>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</si>
  <si>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</si>
  <si>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</si>
  <si>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</si>
  <si>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</si>
  <si>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</si>
  <si>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</si>
  <si>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</si>
  <si>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</si>
  <si>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</si>
  <si>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</si>
  <si>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</si>
  <si>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</si>
  <si>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</si>
  <si>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</si>
  <si>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</si>
  <si>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</si>
  <si>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</si>
  <si>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</si>
  <si>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</si>
  <si>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</si>
  <si>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</si>
  <si>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</si>
  <si>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</si>
  <si>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</si>
  <si>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</si>
  <si>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</si>
  <si>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</si>
  <si>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</si>
  <si>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</si>
  <si>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</si>
  <si>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</si>
  <si>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</si>
  <si>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</si>
  <si>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</si>
  <si>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</si>
  <si>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</si>
  <si>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</si>
  <si>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</si>
  <si>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</si>
  <si>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</si>
  <si>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</si>
  <si>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</si>
  <si>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</si>
  <si>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</si>
  <si>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</si>
  <si>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</si>
  <si>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</si>
  <si>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</si>
  <si>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</si>
  <si>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</si>
  <si>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</si>
  <si>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</si>
  <si>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</si>
  <si>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</si>
  <si>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</si>
  <si>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</si>
  <si>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</si>
  <si>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</si>
  <si>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</si>
  <si>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</si>
  <si>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</si>
  <si>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</si>
  <si>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</si>
  <si>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</si>
  <si>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</si>
  <si>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</si>
  <si>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</si>
  <si>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</si>
  <si>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</si>
  <si>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</si>
  <si>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</si>
  <si>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</si>
  <si>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</si>
  <si>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</si>
  <si>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</si>
  <si>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</si>
  <si>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</si>
  <si>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</si>
  <si>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</si>
  <si>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</si>
  <si>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</si>
  <si>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</si>
  <si>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</si>
  <si>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</si>
  <si>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</si>
  <si>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</si>
  <si>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</si>
  <si>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</si>
  <si>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</si>
  <si>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</si>
  <si>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</si>
  <si>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</si>
  <si>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</si>
  <si>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</si>
  <si>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</si>
  <si>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</si>
  <si>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</si>
  <si>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</si>
  <si>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</si>
  <si>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</si>
  <si>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</si>
  <si>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</si>
  <si>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</si>
  <si>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</si>
  <si>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</si>
  <si>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</si>
  <si>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</si>
  <si>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</si>
  <si>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</si>
  <si>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</si>
  <si>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</si>
  <si>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</si>
  <si>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</si>
  <si>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</si>
  <si>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</si>
  <si>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</si>
  <si>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</si>
  <si>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</si>
  <si>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</si>
  <si>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</si>
  <si>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</si>
  <si>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</si>
  <si>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</si>
  <si>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</si>
  <si>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</si>
  <si>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</si>
  <si>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</si>
  <si>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</si>
  <si>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</si>
  <si>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</si>
  <si>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</si>
  <si>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</si>
  <si>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</si>
  <si>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</si>
  <si>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</si>
  <si>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</si>
  <si>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</si>
  <si>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</si>
  <si>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</si>
  <si>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</si>
  <si>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</si>
  <si>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</si>
  <si>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</si>
  <si>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</si>
  <si>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</si>
  <si>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</si>
  <si>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</si>
  <si>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</si>
  <si>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</si>
  <si>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</si>
  <si>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</si>
  <si>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</si>
  <si>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</si>
  <si>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</si>
  <si>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</si>
  <si>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</si>
  <si>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</si>
  <si>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</si>
  <si>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</si>
  <si>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</si>
  <si>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</si>
  <si>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</si>
  <si>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</si>
  <si>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</si>
  <si>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</si>
  <si>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</si>
  <si>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</si>
  <si>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</si>
  <si>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</si>
  <si>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</si>
  <si>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</si>
  <si>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</si>
  <si>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</si>
  <si>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</si>
  <si>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</si>
  <si>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</si>
  <si>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</si>
  <si>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</si>
  <si>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</si>
  <si>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</si>
  <si>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</si>
  <si>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</si>
  <si>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</si>
  <si>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</si>
  <si>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</si>
  <si>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</si>
  <si>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</si>
  <si>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</si>
  <si>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</si>
  <si>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</si>
  <si>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</si>
  <si>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</si>
  <si>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</si>
  <si>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</si>
  <si>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</si>
  <si>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</si>
  <si>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</si>
  <si>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</si>
  <si>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</si>
  <si>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</si>
  <si>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</si>
  <si>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</si>
  <si>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</si>
  <si>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</si>
  <si>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</si>
  <si>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</si>
  <si>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</si>
  <si>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</si>
  <si>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</si>
  <si>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</si>
  <si>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</si>
  <si>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</si>
  <si>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</si>
  <si>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</si>
  <si>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</si>
  <si>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</si>
  <si>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</si>
  <si>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</si>
  <si>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</si>
  <si>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</si>
  <si>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</si>
  <si>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</si>
  <si>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</si>
  <si>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</si>
  <si>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</si>
  <si>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</si>
  <si>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</si>
  <si>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</si>
  <si>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</si>
  <si>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</si>
  <si>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</si>
  <si>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</si>
  <si>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</si>
  <si>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</si>
  <si>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</si>
  <si>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</si>
  <si>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</si>
  <si>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</si>
  <si>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</si>
  <si>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</si>
  <si>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</si>
  <si>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</si>
  <si>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</si>
  <si>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</si>
  <si>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</si>
  <si>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</si>
  <si>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</si>
  <si>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</si>
  <si>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</si>
  <si>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</si>
  <si>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</si>
  <si>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</si>
  <si>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</si>
  <si>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</si>
  <si>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</si>
  <si>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</si>
  <si>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</si>
  <si>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</si>
  <si>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</si>
  <si>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</si>
  <si>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</si>
  <si>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</si>
  <si>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</si>
  <si>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</si>
  <si>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</si>
  <si>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</si>
  <si>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</si>
  <si>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</si>
  <si>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</si>
  <si>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</si>
  <si>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</si>
  <si>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</si>
  <si>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</si>
  <si>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</si>
  <si>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</si>
  <si>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</si>
  <si>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</si>
  <si>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</si>
  <si>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</si>
  <si>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</si>
  <si>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</si>
  <si>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</si>
  <si>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</si>
  <si>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</si>
  <si>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</si>
  <si>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</si>
  <si>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</si>
  <si>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</si>
  <si>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</si>
  <si>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</si>
  <si>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</si>
  <si>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</si>
  <si>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</si>
  <si>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</si>
  <si>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</si>
  <si>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</si>
  <si>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</si>
  <si>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</si>
  <si>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</si>
  <si>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</si>
  <si>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</si>
  <si>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</si>
  <si>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</si>
  <si>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</si>
  <si>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</si>
  <si>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</si>
  <si>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</si>
  <si>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</si>
  <si>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</si>
  <si>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</si>
  <si>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</si>
  <si>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</si>
  <si>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</si>
  <si>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</si>
  <si>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</si>
  <si>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</si>
  <si>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</si>
  <si>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</si>
  <si>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</si>
  <si>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</si>
  <si>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</si>
  <si>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</si>
  <si>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</si>
  <si>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</si>
  <si>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</si>
  <si>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</si>
  <si>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</si>
  <si>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</si>
  <si>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</si>
  <si>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</si>
  <si>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</si>
  <si>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</si>
  <si>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</si>
  <si>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</si>
  <si>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</si>
  <si>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</si>
  <si>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</si>
  <si>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</si>
  <si>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</si>
  <si>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</si>
  <si>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</si>
  <si>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</si>
  <si>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</si>
  <si>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</si>
  <si>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</si>
  <si>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</si>
  <si>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</si>
  <si>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</si>
  <si>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</si>
  <si>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</si>
  <si>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</si>
  <si>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</si>
  <si>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</si>
  <si>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</si>
  <si>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</si>
  <si>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</si>
  <si>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</si>
  <si>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</si>
  <si>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</si>
  <si>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</si>
  <si>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</si>
  <si>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</si>
  <si>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</si>
  <si>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</si>
  <si>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</si>
  <si>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</si>
  <si>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</si>
  <si>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</si>
  <si>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</si>
  <si>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</si>
  <si>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</si>
  <si>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</si>
  <si>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</si>
  <si>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</si>
  <si>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</si>
  <si>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</si>
  <si>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</si>
  <si>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</si>
  <si>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</si>
  <si>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</si>
  <si>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</si>
  <si>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</si>
  <si>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</si>
  <si>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</si>
  <si>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</si>
  <si>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</si>
  <si>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</si>
  <si>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</si>
  <si>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</si>
  <si>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</si>
  <si>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</si>
  <si>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</si>
  <si>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</si>
  <si>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</si>
  <si>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</si>
  <si>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</si>
  <si>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</si>
  <si>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</si>
  <si>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</si>
  <si>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</si>
  <si>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</si>
  <si>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</si>
  <si>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</si>
  <si>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</si>
  <si>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</si>
  <si>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</si>
  <si>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</si>
  <si>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</si>
  <si>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</si>
  <si>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</si>
  <si>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</si>
  <si>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</si>
  <si>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</si>
  <si>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</si>
  <si>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</si>
  <si>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</si>
  <si>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</si>
  <si>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</si>
  <si>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</si>
  <si>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</si>
  <si>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</si>
  <si>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</si>
  <si>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</si>
  <si>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</si>
  <si>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</si>
  <si>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</si>
  <si>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</si>
  <si>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</si>
  <si>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</si>
  <si>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</si>
  <si>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</si>
  <si>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</si>
  <si>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</si>
  <si>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</si>
  <si>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</si>
  <si>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</si>
  <si>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</si>
  <si>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</si>
  <si>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</si>
  <si>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</si>
  <si>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</si>
  <si>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</si>
  <si>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</si>
  <si>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</si>
  <si>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</si>
  <si>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</si>
  <si>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</si>
  <si>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</si>
  <si>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</si>
  <si>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</si>
  <si>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</si>
  <si>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</si>
  <si>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</si>
  <si>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</si>
  <si>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</si>
  <si>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</si>
  <si>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</si>
  <si>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</si>
  <si>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</si>
  <si>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</si>
  <si>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</si>
  <si>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</si>
  <si>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</si>
  <si>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</si>
  <si>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</si>
  <si>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</si>
  <si>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</si>
  <si>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</si>
  <si>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</si>
  <si>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</si>
  <si>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</si>
  <si>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</si>
  <si>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</si>
  <si>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</si>
  <si>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</si>
  <si>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</si>
  <si>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</si>
  <si>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</si>
  <si>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</si>
  <si>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</si>
  <si>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</si>
  <si>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</si>
  <si>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</si>
  <si>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</si>
  <si>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</si>
  <si>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</si>
  <si>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</si>
  <si>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</si>
  <si>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</si>
  <si>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</si>
  <si>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</si>
  <si>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</si>
  <si>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</si>
  <si>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</si>
  <si>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</si>
  <si>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</si>
  <si>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</si>
  <si>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</si>
  <si>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</si>
  <si>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</si>
  <si>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</si>
  <si>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</si>
  <si>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</si>
  <si>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</si>
  <si>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</si>
  <si>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</si>
  <si>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</si>
  <si>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</si>
  <si>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</si>
  <si>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</si>
  <si>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</si>
  <si>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</si>
  <si>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</si>
  <si>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</si>
  <si>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</si>
  <si>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</si>
  <si>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</si>
  <si>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</si>
  <si>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</si>
  <si>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</si>
  <si>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</si>
  <si>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</si>
  <si>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</si>
  <si>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</si>
  <si>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</si>
  <si>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</si>
  <si>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</si>
  <si>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</si>
  <si>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</si>
  <si>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</si>
  <si>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</si>
  <si>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</si>
  <si>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</si>
  <si>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</si>
  <si>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</si>
  <si>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</si>
  <si>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</si>
  <si>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</si>
  <si>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</si>
  <si>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</si>
  <si>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</si>
  <si>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</si>
  <si>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</si>
  <si>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</si>
  <si>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</si>
  <si>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</si>
  <si>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</si>
  <si>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</si>
  <si>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</si>
  <si>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</si>
  <si>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</si>
  <si>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</si>
  <si>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</si>
  <si>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</si>
  <si>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</si>
  <si>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</si>
  <si>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</si>
  <si>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</si>
  <si>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</si>
  <si>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</si>
  <si>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</si>
  <si>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</si>
  <si>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</si>
  <si>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</si>
  <si>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</si>
  <si>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</si>
  <si>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</si>
  <si>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</si>
  <si>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</si>
  <si>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</si>
  <si>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</si>
  <si>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</si>
  <si>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</si>
  <si>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</si>
  <si>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</si>
  <si>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</si>
  <si>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</si>
  <si>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</si>
  <si>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</si>
  <si>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</si>
  <si>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</si>
  <si>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</si>
  <si>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</si>
  <si>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</si>
  <si>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</si>
  <si>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</si>
  <si>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</si>
  <si>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</si>
  <si>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</si>
  <si>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</si>
  <si>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</si>
  <si>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</si>
  <si>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</si>
  <si>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</si>
  <si>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</si>
  <si>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</si>
  <si>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</si>
  <si>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</si>
  <si>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</si>
  <si>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</si>
  <si>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</si>
  <si>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</si>
  <si>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</si>
  <si>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</si>
  <si>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</si>
  <si>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</si>
  <si>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</si>
  <si>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</si>
  <si>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</si>
  <si>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</si>
  <si>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</si>
  <si>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</si>
  <si>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</si>
  <si>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</si>
  <si>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</si>
  <si>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</si>
  <si>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</si>
  <si>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</si>
  <si>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</si>
  <si>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</si>
  <si>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</si>
  <si>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</si>
  <si>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</si>
  <si>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</si>
  <si>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</si>
  <si>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</si>
  <si>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</si>
  <si>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</si>
  <si>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</si>
  <si>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</si>
  <si>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</si>
  <si>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</si>
  <si>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</si>
  <si>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</si>
  <si>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</si>
  <si>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</si>
  <si>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</si>
  <si>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</si>
  <si>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</si>
  <si>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</si>
  <si>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</si>
  <si>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</si>
  <si>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</si>
  <si>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</si>
  <si>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</si>
  <si>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</si>
  <si>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</si>
  <si>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</si>
  <si>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</si>
  <si>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</si>
  <si>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</si>
  <si>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</si>
  <si>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</si>
  <si>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</si>
  <si>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</si>
  <si>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</si>
  <si>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</si>
  <si>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</si>
  <si>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</si>
  <si>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</si>
  <si>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</si>
  <si>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</si>
  <si>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</si>
  <si>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</si>
  <si>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</si>
  <si>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</si>
  <si>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</si>
  <si>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</si>
  <si>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</si>
  <si>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</si>
  <si>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</si>
  <si>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</si>
  <si>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</si>
  <si>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</si>
  <si>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</si>
  <si>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</si>
  <si>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</si>
  <si>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</si>
  <si>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</si>
  <si>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</si>
  <si>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</si>
  <si>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</si>
  <si>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</si>
  <si>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</si>
  <si>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</si>
  <si>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</si>
  <si>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</si>
  <si>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</si>
  <si>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</si>
  <si>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</si>
  <si>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</si>
  <si>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</si>
  <si>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</si>
  <si>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</si>
  <si>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</si>
  <si>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</si>
  <si>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</si>
  <si>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</si>
  <si>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</si>
  <si>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</si>
  <si>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</si>
  <si>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</si>
  <si>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</si>
  <si>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</si>
  <si>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</si>
  <si>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</si>
  <si>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</si>
  <si>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</si>
  <si>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</si>
  <si>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</si>
  <si>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</si>
  <si>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</si>
  <si>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</si>
  <si>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</si>
  <si>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</si>
  <si>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</si>
  <si>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</si>
  <si>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</si>
  <si>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</si>
  <si>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</si>
  <si>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</si>
  <si>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</si>
  <si>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</si>
  <si>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</si>
  <si>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</si>
  <si>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</si>
  <si>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</si>
  <si>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</si>
  <si>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</si>
  <si>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</si>
  <si>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</si>
  <si>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</si>
  <si>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</si>
  <si>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</si>
  <si>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</si>
  <si>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</si>
  <si>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</si>
  <si>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</si>
  <si>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</si>
  <si>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</si>
  <si>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</si>
  <si>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</si>
  <si>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</si>
  <si>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</si>
  <si>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</si>
  <si>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</si>
  <si>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</si>
  <si>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</si>
  <si>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</si>
  <si>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</si>
  <si>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</si>
  <si>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</si>
  <si>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</si>
  <si>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</si>
  <si>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</si>
  <si>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</si>
  <si>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</si>
  <si>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</si>
  <si>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</si>
  <si>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</si>
  <si>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</si>
  <si>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</si>
  <si>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</si>
  <si>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</si>
  <si>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</si>
  <si>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</si>
  <si>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</si>
  <si>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</si>
  <si>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</si>
  <si>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</si>
  <si>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</si>
  <si>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</si>
  <si>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</si>
  <si>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</si>
  <si>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</si>
  <si>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</si>
  <si>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</si>
  <si>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</si>
  <si>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</si>
  <si>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</si>
  <si>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</si>
  <si>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</si>
  <si>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</si>
  <si>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</si>
  <si>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</si>
  <si>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</si>
  <si>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</si>
  <si>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</si>
  <si>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</si>
  <si>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</si>
  <si>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</si>
  <si>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</si>
  <si>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</si>
  <si>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</si>
  <si>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</si>
  <si>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</si>
  <si>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</si>
  <si>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</si>
  <si>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</si>
  <si>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</si>
  <si>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</si>
  <si>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</si>
  <si>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</si>
  <si>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</si>
  <si>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</si>
  <si>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</si>
  <si>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</si>
  <si>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</si>
  <si>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</si>
  <si>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</si>
  <si>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</si>
  <si>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</si>
  <si>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</si>
  <si>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</si>
  <si>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</si>
  <si>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</si>
  <si>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</si>
  <si>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</si>
  <si>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</si>
  <si>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</si>
  <si>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</si>
  <si>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</si>
  <si>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</si>
  <si>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</si>
  <si>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</si>
  <si>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</si>
  <si>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</si>
  <si>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</si>
  <si>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</si>
  <si>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</si>
  <si>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</si>
  <si>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</si>
  <si>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</si>
  <si>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</si>
  <si>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</si>
  <si>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</si>
  <si>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</si>
  <si>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</si>
  <si>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</si>
  <si>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</si>
  <si>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</si>
  <si>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</si>
  <si>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</si>
  <si>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</si>
  <si>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</si>
  <si>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</si>
  <si>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</si>
  <si>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</si>
  <si>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</si>
  <si>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</si>
  <si>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</si>
  <si>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</si>
  <si>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</si>
  <si>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</si>
  <si>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</si>
  <si>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</si>
  <si>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</si>
  <si>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</si>
  <si>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</si>
  <si>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</si>
  <si>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</si>
  <si>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</si>
  <si>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</si>
  <si>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</si>
  <si>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</si>
  <si>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</si>
  <si>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</si>
  <si>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</si>
  <si>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</si>
  <si>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</si>
  <si>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</si>
  <si>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</si>
  <si>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</si>
  <si>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</si>
  <si>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</si>
  <si>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</si>
  <si>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</si>
  <si>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</si>
  <si>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</si>
  <si>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</si>
  <si>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</si>
  <si>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</si>
  <si>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</si>
  <si>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</si>
  <si>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</si>
  <si>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</si>
  <si>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</si>
  <si>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</si>
  <si>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</si>
  <si>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</si>
  <si>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</si>
  <si>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</si>
  <si>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</si>
  <si>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</si>
  <si>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</si>
  <si>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</si>
  <si>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</si>
  <si>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</si>
  <si>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</si>
  <si>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</si>
  <si>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</si>
  <si>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</si>
  <si>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</si>
  <si>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</si>
  <si>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</si>
  <si>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</si>
  <si>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</si>
  <si>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</si>
  <si>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</si>
  <si>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</si>
  <si>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</si>
  <si>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</si>
  <si>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</si>
  <si>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</si>
  <si>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</si>
  <si>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</si>
  <si>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</si>
  <si>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</si>
  <si>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</si>
  <si>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</si>
  <si>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</si>
  <si>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</si>
  <si>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</si>
  <si>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</si>
  <si>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</si>
  <si>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</si>
  <si>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</si>
  <si>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</si>
  <si>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</si>
  <si>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</si>
  <si>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</si>
  <si>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</si>
  <si>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</si>
  <si>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</si>
  <si>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</si>
  <si>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</si>
  <si>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</si>
  <si>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</si>
  <si>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</si>
  <si>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</si>
  <si>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</si>
  <si>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</si>
  <si>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</si>
  <si>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</si>
  <si>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</si>
  <si>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</si>
  <si>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</si>
  <si>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</si>
  <si>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</si>
  <si>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</si>
  <si>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</si>
  <si>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</si>
  <si>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</si>
  <si>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</si>
  <si>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</si>
  <si>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</si>
  <si>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</si>
  <si>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</si>
  <si>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</si>
  <si>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</si>
  <si>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</si>
  <si>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</si>
  <si>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</si>
  <si>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</si>
  <si>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</si>
  <si>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</si>
  <si>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</si>
  <si>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</si>
  <si>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</si>
  <si>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</si>
  <si>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</si>
  <si>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</si>
  <si>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</si>
  <si>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</si>
  <si>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</si>
  <si>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</si>
  <si>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</si>
  <si>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</si>
  <si>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</si>
  <si>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</si>
  <si>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</si>
  <si>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</si>
  <si>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</si>
  <si>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</si>
  <si>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</si>
  <si>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</si>
  <si>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</si>
  <si>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</si>
  <si>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</si>
  <si>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</si>
  <si>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</si>
  <si>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</si>
  <si>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</si>
  <si>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</si>
  <si>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</si>
  <si>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</si>
  <si>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</si>
  <si>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</si>
  <si>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</si>
  <si>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</si>
  <si>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</si>
  <si>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</si>
  <si>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</si>
  <si>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</si>
  <si>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</si>
  <si>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</si>
  <si>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</si>
  <si>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</si>
  <si>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</si>
  <si>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</si>
  <si>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</si>
  <si>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</si>
  <si>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</si>
  <si>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</si>
  <si>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</si>
  <si>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</si>
  <si>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</si>
  <si>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</si>
  <si>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</si>
  <si>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</si>
  <si>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</si>
  <si>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</si>
  <si>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</si>
  <si>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</si>
  <si>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</si>
  <si>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</si>
  <si>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</si>
  <si>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</si>
  <si>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</si>
  <si>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</si>
  <si>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</si>
  <si>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</si>
  <si>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</si>
  <si>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</si>
  <si>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</si>
  <si>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</si>
  <si>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</si>
  <si>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</si>
  <si>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</si>
  <si>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</si>
  <si>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</si>
  <si>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</si>
  <si>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</si>
  <si>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</si>
  <si>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</si>
  <si>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</si>
  <si>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</si>
  <si>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</si>
  <si>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</si>
  <si>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</si>
  <si>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</si>
  <si>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</si>
  <si>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</si>
  <si>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</si>
  <si>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</si>
  <si>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</si>
  <si>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</si>
  <si>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</si>
  <si>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</si>
  <si>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</si>
  <si>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</si>
  <si>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</si>
  <si>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</si>
  <si>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</si>
  <si>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</si>
  <si>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</si>
  <si>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</si>
  <si>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</si>
  <si>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</si>
  <si>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</si>
  <si>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</si>
  <si>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</si>
  <si>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</si>
  <si>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</si>
  <si>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</si>
  <si>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</si>
  <si>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</si>
  <si>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</si>
  <si>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</si>
  <si>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</si>
  <si>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</si>
  <si>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</si>
  <si>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</si>
  <si>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</si>
  <si>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</si>
  <si>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</si>
  <si>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</si>
  <si>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</si>
  <si>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</si>
  <si>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</si>
  <si>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</si>
  <si>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</si>
  <si>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</si>
  <si>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</si>
  <si>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</si>
  <si>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</si>
  <si>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</si>
  <si>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</si>
  <si>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</si>
  <si>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</si>
  <si>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</si>
  <si>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</si>
  <si>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</si>
  <si>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</si>
  <si>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</si>
  <si>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</si>
  <si>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</si>
  <si>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</si>
  <si>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</si>
  <si>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</si>
  <si>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</si>
  <si>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</si>
  <si>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</si>
  <si>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</si>
  <si>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</si>
  <si>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</si>
  <si>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</si>
  <si>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</si>
  <si>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</si>
  <si>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</si>
  <si>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</si>
  <si>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</si>
  <si>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</si>
  <si>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</si>
  <si>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</si>
  <si>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</si>
  <si>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</si>
  <si>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</si>
  <si>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</si>
  <si>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</si>
  <si>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</si>
  <si>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</si>
  <si>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</si>
  <si>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</si>
  <si>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</si>
  <si>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</si>
  <si>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</si>
  <si>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</si>
  <si>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</si>
  <si>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</si>
  <si>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</si>
  <si>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</si>
  <si>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</si>
  <si>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</si>
  <si>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</si>
  <si>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</si>
  <si>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</si>
  <si>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</si>
  <si>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</si>
  <si>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</si>
  <si>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</si>
  <si>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</si>
  <si>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</si>
  <si>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</si>
  <si>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</si>
  <si>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</si>
  <si>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</si>
  <si>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</si>
  <si>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</si>
  <si>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</si>
  <si>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</si>
  <si>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</si>
  <si>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</si>
  <si>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</si>
  <si>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</si>
  <si>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</si>
  <si>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</si>
  <si>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</si>
  <si>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</si>
  <si>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</si>
  <si>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</si>
  <si>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</si>
  <si>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</si>
  <si>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</si>
  <si>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</si>
  <si>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</si>
  <si>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</si>
  <si>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</si>
  <si>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</si>
  <si>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</si>
  <si>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</si>
  <si>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</si>
  <si>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</si>
  <si>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</si>
  <si>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</si>
  <si>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</si>
  <si>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</si>
  <si>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</si>
  <si>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</si>
  <si>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</si>
  <si>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</si>
  <si>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</si>
  <si>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</si>
  <si>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</si>
  <si>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</si>
  <si>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</si>
  <si>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</si>
  <si>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</si>
  <si>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</si>
  <si>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</si>
  <si>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</si>
  <si>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</si>
  <si>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</si>
  <si>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</si>
  <si>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</si>
  <si>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</si>
  <si>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</si>
  <si>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</si>
  <si>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</si>
  <si>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</si>
  <si>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</si>
  <si>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</si>
  <si>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</si>
  <si>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</si>
  <si>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</si>
  <si>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</si>
  <si>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</si>
  <si>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</si>
  <si>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</si>
  <si>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</si>
  <si>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</si>
  <si>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</si>
  <si>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</si>
  <si>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</si>
  <si>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</si>
  <si>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</si>
  <si>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</si>
  <si>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</si>
  <si>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</si>
  <si>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</si>
  <si>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</si>
  <si>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</si>
  <si>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</si>
  <si>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</si>
  <si>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</si>
  <si>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</si>
  <si>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</si>
  <si>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</si>
  <si>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</si>
  <si>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</si>
  <si>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</si>
  <si>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</si>
  <si>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</si>
  <si>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</si>
  <si>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</si>
  <si>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</si>
  <si>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</si>
  <si>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</si>
  <si>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</si>
  <si>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</si>
  <si>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</si>
  <si>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</si>
  <si>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</si>
  <si>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</si>
  <si>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</si>
  <si>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</si>
  <si>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</si>
  <si>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</si>
  <si>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</si>
  <si>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</si>
  <si>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</si>
  <si>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</si>
  <si>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</si>
  <si>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</si>
  <si>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</si>
  <si>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</si>
  <si>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</si>
  <si>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</si>
  <si>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</si>
  <si>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</si>
  <si>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</si>
  <si>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</si>
  <si>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</si>
  <si>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</si>
  <si>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</si>
  <si>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</si>
  <si>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</si>
  <si>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</si>
  <si>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</si>
  <si>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</si>
  <si>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</si>
  <si>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</si>
  <si>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</si>
  <si>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</si>
  <si>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</si>
  <si>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</si>
  <si>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</si>
  <si>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</si>
  <si>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</si>
  <si>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</si>
  <si>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</si>
  <si>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</si>
  <si>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</si>
  <si>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</si>
  <si>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</si>
  <si>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</si>
  <si>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</si>
  <si>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</si>
  <si>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</si>
  <si>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</si>
  <si>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</si>
  <si>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</si>
  <si>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</si>
  <si>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</si>
  <si>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</si>
  <si>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</si>
  <si>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</si>
  <si>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</si>
  <si>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</si>
  <si>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</si>
  <si>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</si>
  <si>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</si>
  <si>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</si>
  <si>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</si>
  <si>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</si>
  <si>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</si>
  <si>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</si>
  <si>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</si>
  <si>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</si>
  <si>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</si>
  <si>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</si>
  <si>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</si>
  <si>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</si>
  <si>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</si>
  <si>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</si>
  <si>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</si>
  <si>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</si>
  <si>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</si>
  <si>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</si>
  <si>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</si>
  <si>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</si>
  <si>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</si>
  <si>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</si>
  <si>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</si>
  <si>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</si>
  <si>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</si>
  <si>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</si>
  <si>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</si>
  <si>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</si>
  <si>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</si>
  <si>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</si>
  <si>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</si>
  <si>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</si>
  <si>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</si>
  <si>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</si>
  <si>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</si>
  <si>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</si>
  <si>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</si>
  <si>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</si>
  <si>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</si>
  <si>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</si>
  <si>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</si>
  <si>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</si>
  <si>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</si>
  <si>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</si>
  <si>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</si>
  <si>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</si>
  <si>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</si>
  <si>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</si>
  <si>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</si>
  <si>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</si>
  <si>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</si>
  <si>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</si>
  <si>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</si>
  <si>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</si>
  <si>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</si>
  <si>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</si>
  <si>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</si>
  <si>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</si>
  <si>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</si>
  <si>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</si>
  <si>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</si>
  <si>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</si>
  <si>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</si>
  <si>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</si>
  <si>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</si>
  <si>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</si>
  <si>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</si>
  <si>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</si>
  <si>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</si>
  <si>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</si>
  <si>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</si>
  <si>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</si>
  <si>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</si>
  <si>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</si>
  <si>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</si>
  <si>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</si>
  <si>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</si>
  <si>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</si>
  <si>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</si>
  <si>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</si>
  <si>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</si>
  <si>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</si>
  <si>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</si>
  <si>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</si>
  <si>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</si>
  <si>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</si>
  <si>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</si>
  <si>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</si>
  <si>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</si>
  <si>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</si>
  <si>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</si>
  <si>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</si>
  <si>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</si>
  <si>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</si>
  <si>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</si>
  <si>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</si>
  <si>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</si>
  <si>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</si>
  <si>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</si>
  <si>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</si>
  <si>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</si>
  <si>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</si>
  <si>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</si>
  <si>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</si>
  <si>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</si>
  <si>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</si>
  <si>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</si>
  <si>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</si>
  <si>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</si>
  <si>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</si>
  <si>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</si>
  <si>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</si>
  <si>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</si>
  <si>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</si>
  <si>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</si>
  <si>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</si>
  <si>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</si>
  <si>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</si>
  <si>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</si>
  <si>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</si>
  <si>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</si>
  <si>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</si>
  <si>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</si>
  <si>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</si>
  <si>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</si>
  <si>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</si>
  <si>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</si>
  <si>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</si>
  <si>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</si>
  <si>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</si>
  <si>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</si>
  <si>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</si>
  <si>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</si>
  <si>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</si>
  <si>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</si>
  <si>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</si>
  <si>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</si>
  <si>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</si>
  <si>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</si>
  <si>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</si>
  <si>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</si>
  <si>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</si>
  <si>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</si>
  <si>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</si>
  <si>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</si>
  <si>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</si>
  <si>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</si>
  <si>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</si>
  <si>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</si>
  <si>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</si>
  <si>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</si>
  <si>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</si>
  <si>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</si>
  <si>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</si>
  <si>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</si>
  <si>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</si>
  <si>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</si>
  <si>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</si>
  <si>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</si>
  <si>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</si>
  <si>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</si>
  <si>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</si>
  <si>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</si>
  <si>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</si>
  <si>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</si>
  <si>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</si>
  <si>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</si>
  <si>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</si>
  <si>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</si>
  <si>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</si>
  <si>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</si>
  <si>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</si>
  <si>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</si>
  <si>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</si>
  <si>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</si>
  <si>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</si>
  <si>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</si>
  <si>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</si>
  <si>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</si>
  <si>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</si>
  <si>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</si>
  <si>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</si>
  <si>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</si>
  <si>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</si>
  <si>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</si>
  <si>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</si>
  <si>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</si>
  <si>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</si>
  <si>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</si>
  <si>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</si>
  <si>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</si>
  <si>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</si>
  <si>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</si>
  <si>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</si>
  <si>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</si>
  <si>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</si>
  <si>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</si>
  <si>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</si>
  <si>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</si>
  <si>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</si>
  <si>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</si>
  <si>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</si>
  <si>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</si>
  <si>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</si>
  <si>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</si>
  <si>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</si>
  <si>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</si>
  <si>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</si>
  <si>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</si>
  <si>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</si>
  <si>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</si>
  <si>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</si>
  <si>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</si>
  <si>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</si>
  <si>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</si>
  <si>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</si>
  <si>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</si>
  <si>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</si>
  <si>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</si>
  <si>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</si>
  <si>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</si>
  <si>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</si>
  <si>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</si>
  <si>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</si>
  <si>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</si>
  <si>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</si>
  <si>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</si>
  <si>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</si>
  <si>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</si>
  <si>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</si>
  <si>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</si>
  <si>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</si>
  <si>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</si>
  <si>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</si>
  <si>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</si>
  <si>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</si>
  <si>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</si>
  <si>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</si>
  <si>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</si>
  <si>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</si>
  <si>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</si>
  <si>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</si>
  <si>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</si>
  <si>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</si>
  <si>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</si>
  <si>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</si>
  <si>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</si>
  <si>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</si>
  <si>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</si>
  <si>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</si>
  <si>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</si>
  <si>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</si>
  <si>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</si>
  <si>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</si>
  <si>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</si>
  <si>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</si>
  <si>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</si>
  <si>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</si>
  <si>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</si>
  <si>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</si>
  <si>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</si>
  <si>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</si>
  <si>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</si>
  <si>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</si>
  <si>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</si>
  <si>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</si>
  <si>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</si>
  <si>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</si>
  <si>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</si>
  <si>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</si>
  <si>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</si>
  <si>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</si>
  <si>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</si>
  <si>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</si>
  <si>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</si>
  <si>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</si>
  <si>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</si>
  <si>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</si>
  <si>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</si>
  <si>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</si>
  <si>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</si>
  <si>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</si>
  <si>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</si>
  <si>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</si>
  <si>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</si>
  <si>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</si>
  <si>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</si>
  <si>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</si>
  <si>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</si>
  <si>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</si>
  <si>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</si>
  <si>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</si>
  <si>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</si>
  <si>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</si>
  <si>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</si>
  <si>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</si>
  <si>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</si>
  <si>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</si>
  <si>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</si>
  <si>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</si>
  <si>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</si>
  <si>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</si>
  <si>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</si>
  <si>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</si>
  <si>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</si>
  <si>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</si>
  <si>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</si>
  <si>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</si>
  <si>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</si>
  <si>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</si>
  <si>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</si>
  <si>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</si>
  <si>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</si>
  <si>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</si>
  <si>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</si>
  <si>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</si>
  <si>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</si>
  <si>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</si>
  <si>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</si>
  <si>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</si>
  <si>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</si>
  <si>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</si>
  <si>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</si>
  <si>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</si>
  <si>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</si>
  <si>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</si>
  <si>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</si>
  <si>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</si>
  <si>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</si>
  <si>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</si>
  <si>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</si>
  <si>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</si>
  <si>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</si>
  <si>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</si>
  <si>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</si>
  <si>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</si>
  <si>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</si>
  <si>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</si>
  <si>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</si>
  <si>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</si>
  <si>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</si>
  <si>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</si>
  <si>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</si>
  <si>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</si>
  <si>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</si>
  <si>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</si>
  <si>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</si>
  <si>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</si>
  <si>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</si>
  <si>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</si>
  <si>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</si>
  <si>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</si>
  <si>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</si>
  <si>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</si>
  <si>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</si>
  <si>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</si>
  <si>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</si>
  <si>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</si>
  <si>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</si>
  <si>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</si>
  <si>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</si>
  <si>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</si>
  <si>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</si>
  <si>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</si>
  <si>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</si>
  <si>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</si>
  <si>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</si>
  <si>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</si>
  <si>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</si>
  <si>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</si>
  <si>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</si>
  <si>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</si>
  <si>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</si>
  <si>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</si>
  <si>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</si>
  <si>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</si>
  <si>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</si>
  <si>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</si>
  <si>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</si>
  <si>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</si>
  <si>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</si>
  <si>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</si>
  <si>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</si>
  <si>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</si>
  <si>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</si>
  <si>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</si>
  <si>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</si>
  <si>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</si>
  <si>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</si>
  <si>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</si>
  <si>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</si>
  <si>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</si>
  <si>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</si>
  <si>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</si>
  <si>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</si>
  <si>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</si>
  <si>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</si>
  <si>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</si>
  <si>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</si>
  <si>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</si>
  <si>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</si>
  <si>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</si>
  <si>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</si>
  <si>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</si>
  <si>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</si>
  <si>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</si>
  <si>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</si>
  <si>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</si>
  <si>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</si>
  <si>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</si>
  <si>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</si>
  <si>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</si>
  <si>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</si>
  <si>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</si>
  <si>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</si>
  <si>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</si>
  <si>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</si>
  <si>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</si>
  <si>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</si>
  <si>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</si>
  <si>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</si>
  <si>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</si>
  <si>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</si>
  <si>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</si>
  <si>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</si>
  <si>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</si>
  <si>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</si>
  <si>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</si>
  <si>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</si>
  <si>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</si>
  <si>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</si>
  <si>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</si>
  <si>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</si>
  <si>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</si>
  <si>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</si>
  <si>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</si>
  <si>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</si>
  <si>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</si>
  <si>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</si>
  <si>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</si>
  <si>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</si>
  <si>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</si>
  <si>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</si>
  <si>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</si>
  <si>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</si>
  <si>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</si>
  <si>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</si>
  <si>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</si>
  <si>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</si>
  <si>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</si>
  <si>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</si>
  <si>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</si>
  <si>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</si>
  <si>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</si>
  <si>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</si>
  <si>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</si>
  <si>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</si>
  <si>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</si>
  <si>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</si>
  <si>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</si>
  <si>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</si>
  <si>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</si>
  <si>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</si>
  <si>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</si>
  <si>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</si>
  <si>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</si>
  <si>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</si>
  <si>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</si>
  <si>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</si>
  <si>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</si>
  <si>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</si>
  <si>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</si>
  <si>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</si>
  <si>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</si>
  <si>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</si>
  <si>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</si>
  <si>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</si>
  <si>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</si>
  <si>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</si>
  <si>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</si>
  <si>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</si>
  <si>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</si>
  <si>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</si>
  <si>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</si>
  <si>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</si>
  <si>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</si>
  <si>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</si>
  <si>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</si>
  <si>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</si>
  <si>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</si>
  <si>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</si>
  <si>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</si>
  <si>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</si>
  <si>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</si>
  <si>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</si>
  <si>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</si>
  <si>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</si>
  <si>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</si>
  <si>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</si>
  <si>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</si>
  <si>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</si>
  <si>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</si>
  <si>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</si>
  <si>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</si>
  <si>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</si>
  <si>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</si>
  <si>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</si>
  <si>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</si>
  <si>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</si>
  <si>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</si>
  <si>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</si>
  <si>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</si>
  <si>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</si>
  <si>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</si>
  <si>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</si>
  <si>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</si>
  <si>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</si>
  <si>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</si>
  <si>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</si>
  <si>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</si>
  <si>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</si>
  <si>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</si>
  <si>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</si>
  <si>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</si>
  <si>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</si>
  <si>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</si>
  <si>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</si>
  <si>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</si>
  <si>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</si>
  <si>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</si>
  <si>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</si>
  <si>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</si>
  <si>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</si>
  <si>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</si>
  <si>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</si>
  <si>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</si>
  <si>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</si>
  <si>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</si>
  <si>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</si>
  <si>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</si>
  <si>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</si>
  <si>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</si>
  <si>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</si>
  <si>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</si>
  <si>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</si>
  <si>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</si>
  <si>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</si>
  <si>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</si>
  <si>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</si>
  <si>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</si>
  <si>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</si>
  <si>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</si>
  <si>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</si>
  <si>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</si>
  <si>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</si>
  <si>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</si>
  <si>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</si>
  <si>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</si>
  <si>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</si>
  <si>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</si>
  <si>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</si>
  <si>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</si>
  <si>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</si>
  <si>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</si>
  <si>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</si>
  <si>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</si>
  <si>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</si>
  <si>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</si>
  <si>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</si>
  <si>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</si>
  <si>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</si>
  <si>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</si>
  <si>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</si>
  <si>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</si>
  <si>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</si>
  <si>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</si>
  <si>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</si>
  <si>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</si>
  <si>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</si>
  <si>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</si>
  <si>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</si>
  <si>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</si>
  <si>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</si>
  <si>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</si>
  <si>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</si>
  <si>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</si>
  <si>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</si>
  <si>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</si>
  <si>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</si>
  <si>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</si>
  <si>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</si>
  <si>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</si>
  <si>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</si>
  <si>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</si>
  <si>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</si>
  <si>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</si>
  <si>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</si>
  <si>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</si>
  <si>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</si>
  <si>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</si>
  <si>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</si>
  <si>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</si>
  <si>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</si>
  <si>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</si>
  <si>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</si>
  <si>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</si>
  <si>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</si>
  <si>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</si>
  <si>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</si>
  <si>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</si>
  <si>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</si>
  <si>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</si>
  <si>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</si>
  <si>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</si>
  <si>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</si>
  <si>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</si>
  <si>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</si>
  <si>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</si>
  <si>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</si>
  <si>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</si>
  <si>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</si>
  <si>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</si>
  <si>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</si>
  <si>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</si>
  <si>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</si>
  <si>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</si>
  <si>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</si>
  <si>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</si>
  <si>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</si>
  <si>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</si>
  <si>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</si>
  <si>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</si>
  <si>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</si>
  <si>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</si>
  <si>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</si>
  <si>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</si>
  <si>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</si>
  <si>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</si>
  <si>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</si>
  <si>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</si>
  <si>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</si>
  <si>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</si>
  <si>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</si>
  <si>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</si>
  <si>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</si>
  <si>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</si>
  <si>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</si>
  <si>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</si>
  <si>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</si>
  <si>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</si>
  <si>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</si>
  <si>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</si>
  <si>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</si>
  <si>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</si>
  <si>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</si>
  <si>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</si>
  <si>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</si>
  <si>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</si>
  <si>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</si>
  <si>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</si>
  <si>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</si>
  <si>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</si>
  <si>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</si>
  <si>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</si>
  <si>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</si>
  <si>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</si>
  <si>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</si>
  <si>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</si>
  <si>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</si>
  <si>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</si>
  <si>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</si>
  <si>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</si>
  <si>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</si>
  <si>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</si>
  <si>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</si>
  <si>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</si>
  <si>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</si>
  <si>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</si>
  <si>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</si>
  <si>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</si>
  <si>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</si>
  <si>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</si>
  <si>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</si>
  <si>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</si>
  <si>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</si>
  <si>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</si>
  <si>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</si>
  <si>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</si>
  <si>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</si>
  <si>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</si>
  <si>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</si>
  <si>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</si>
  <si>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</si>
  <si>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</si>
  <si>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</si>
  <si>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</si>
  <si>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</si>
  <si>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</si>
  <si>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</si>
  <si>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</si>
  <si>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</si>
  <si>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</si>
  <si>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</si>
  <si>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</si>
  <si>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</si>
  <si>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</si>
  <si>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</si>
  <si>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</si>
  <si>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</si>
  <si>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</si>
  <si>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</si>
  <si>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</si>
  <si>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</si>
  <si>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</si>
  <si>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</si>
  <si>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</si>
  <si>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</si>
  <si>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</si>
  <si>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</si>
  <si>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</si>
  <si>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</si>
  <si>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</si>
  <si>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</si>
  <si>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</si>
  <si>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</si>
  <si>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</si>
  <si>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</si>
  <si>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</si>
  <si>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</si>
  <si>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</si>
  <si>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</si>
  <si>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</si>
  <si>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</si>
  <si>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</si>
  <si>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</si>
  <si>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</si>
  <si>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</si>
  <si>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</si>
  <si>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</si>
  <si>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</si>
  <si>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</si>
  <si>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</si>
  <si>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</si>
  <si>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</si>
  <si>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</si>
  <si>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</si>
  <si>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</si>
  <si>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</si>
  <si>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</si>
  <si>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</si>
  <si>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</si>
  <si>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</si>
  <si>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</si>
  <si>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</si>
  <si>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</si>
  <si>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</si>
  <si>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</si>
  <si>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</si>
  <si>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</si>
  <si>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</si>
  <si>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</si>
  <si>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</si>
  <si>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</si>
  <si>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</si>
  <si>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</si>
  <si>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</si>
  <si>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</si>
  <si>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</si>
  <si>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</si>
  <si>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</si>
  <si>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</si>
  <si>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</si>
  <si>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</si>
  <si>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</si>
  <si>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</si>
  <si>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</si>
  <si>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</si>
  <si>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</si>
  <si>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</si>
  <si>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</si>
  <si>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</si>
  <si>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</si>
  <si>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</si>
  <si>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</si>
  <si>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</si>
  <si>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</si>
  <si>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</si>
  <si>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</si>
  <si>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</si>
  <si>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</si>
  <si>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</si>
  <si>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</si>
  <si>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</si>
  <si>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</si>
  <si>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</si>
  <si>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</si>
  <si>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</si>
  <si>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</si>
  <si>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</si>
  <si>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</si>
  <si>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</si>
  <si>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</si>
  <si>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</si>
  <si>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</si>
  <si>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</si>
  <si>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</si>
  <si>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</si>
  <si>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</si>
  <si>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</si>
  <si>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</si>
  <si>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</si>
  <si>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</si>
  <si>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</si>
  <si>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</si>
  <si>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</si>
  <si>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</si>
  <si>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</si>
  <si>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</si>
  <si>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</si>
  <si>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</si>
  <si>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</si>
  <si>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</si>
  <si>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</si>
  <si>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</si>
  <si>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</si>
  <si>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</si>
  <si>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</si>
  <si>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</si>
  <si>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</si>
  <si>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</si>
  <si>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</si>
  <si>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</si>
  <si>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</si>
  <si>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</si>
  <si>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</si>
  <si>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</si>
  <si>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</si>
  <si>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</si>
  <si>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</si>
  <si>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</si>
  <si>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</si>
  <si>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</si>
  <si>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</si>
  <si>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</si>
  <si>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</si>
  <si>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</si>
  <si>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</si>
  <si>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</si>
  <si>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</si>
  <si>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</si>
  <si>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</si>
  <si>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</si>
  <si>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</si>
  <si>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</si>
  <si>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</si>
  <si>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</si>
  <si>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</si>
  <si>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</si>
  <si>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</si>
  <si>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</si>
  <si>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</si>
  <si>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</si>
  <si>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</si>
  <si>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</si>
  <si>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</si>
  <si>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</si>
  <si>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</si>
  <si>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</si>
  <si>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</si>
  <si>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</si>
  <si>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</si>
  <si>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</si>
  <si>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</si>
  <si>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</si>
  <si>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</si>
  <si>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</si>
  <si>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</si>
  <si>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</si>
  <si>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</si>
  <si>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</si>
  <si>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</si>
  <si>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</si>
  <si>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</si>
  <si>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</si>
  <si>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</si>
  <si>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</si>
  <si>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</si>
  <si>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</si>
  <si>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</si>
  <si>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</si>
  <si>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</si>
  <si>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</si>
  <si>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</si>
  <si>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</si>
  <si>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</si>
  <si>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</si>
  <si>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</si>
  <si>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</si>
  <si>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</si>
  <si>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</si>
  <si>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</si>
  <si>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</si>
  <si>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</si>
  <si>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</si>
  <si>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</si>
  <si>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</si>
  <si>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</si>
  <si>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</si>
  <si>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</si>
  <si>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</si>
  <si>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</si>
  <si>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</si>
  <si>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</si>
  <si>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</si>
  <si>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</si>
  <si>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</si>
  <si>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</si>
  <si>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</si>
  <si>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</si>
  <si>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</si>
  <si>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</si>
  <si>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</si>
  <si>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</si>
  <si>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</si>
  <si>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</si>
  <si>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</si>
  <si>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</si>
  <si>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</si>
  <si>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</si>
  <si>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</si>
  <si>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</si>
  <si>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</si>
  <si>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</si>
  <si>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</si>
  <si>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</si>
  <si>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</si>
  <si>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</si>
  <si>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</si>
  <si>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</si>
  <si>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</si>
  <si>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</si>
  <si>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</si>
  <si>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</si>
  <si>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</si>
  <si>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</si>
  <si>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</si>
  <si>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</si>
  <si>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</si>
  <si>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</si>
  <si>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</si>
  <si>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</si>
  <si>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</si>
  <si>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</si>
  <si>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</si>
  <si>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</si>
  <si>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</si>
  <si>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</si>
  <si>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</si>
  <si>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</si>
  <si>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</si>
  <si>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</si>
  <si>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</si>
  <si>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</si>
  <si>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</si>
  <si>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</si>
  <si>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</si>
  <si>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</si>
  <si>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</si>
  <si>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</si>
  <si>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</si>
  <si>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</si>
  <si>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</si>
  <si>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</si>
  <si>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</si>
  <si>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</si>
  <si>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</si>
  <si>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</si>
  <si>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</si>
  <si>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</si>
  <si>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</si>
  <si>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</si>
  <si>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</si>
  <si>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</si>
  <si>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</si>
  <si>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</si>
  <si>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</si>
  <si>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</si>
  <si>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</si>
  <si>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</si>
  <si>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</si>
  <si>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</si>
  <si>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</si>
  <si>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</si>
  <si>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</si>
  <si>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</si>
  <si>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</si>
  <si>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</si>
  <si>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</si>
  <si>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</si>
  <si>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</si>
  <si>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</si>
  <si>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</si>
  <si>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</si>
  <si>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</si>
  <si>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</si>
  <si>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</si>
  <si>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</si>
  <si>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</si>
  <si>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</si>
  <si>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</si>
  <si>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</si>
  <si>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</si>
  <si>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</si>
  <si>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</si>
  <si>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</si>
  <si>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</si>
  <si>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</si>
  <si>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</si>
  <si>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</si>
  <si>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</si>
  <si>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</si>
  <si>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</si>
  <si>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</si>
  <si>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</si>
  <si>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</si>
  <si>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</si>
  <si>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</si>
  <si>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</si>
  <si>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</si>
  <si>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</si>
  <si>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</si>
  <si>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</si>
  <si>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</si>
  <si>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</si>
  <si>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</si>
  <si>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</si>
  <si>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</si>
  <si>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</si>
  <si>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</si>
  <si>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</si>
  <si>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</si>
  <si>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</si>
  <si>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</si>
  <si>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</si>
  <si>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</si>
  <si>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</si>
  <si>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</si>
  <si>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</si>
  <si>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</si>
  <si>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</si>
  <si>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</si>
  <si>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</si>
  <si>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</si>
  <si>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</si>
  <si>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</si>
  <si>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</si>
  <si>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</si>
  <si>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</si>
  <si>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</si>
  <si>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</si>
  <si>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</si>
  <si>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</si>
  <si>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</si>
  <si>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</si>
  <si>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</si>
  <si>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</si>
  <si>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</si>
  <si>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</si>
  <si>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</si>
  <si>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</si>
  <si>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</si>
  <si>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</si>
  <si>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</si>
  <si>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</si>
  <si>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</si>
  <si>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</si>
  <si>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</si>
  <si>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</si>
  <si>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</si>
  <si>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</si>
  <si>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</si>
  <si>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</si>
  <si>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</si>
  <si>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</si>
  <si>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</si>
  <si>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</si>
  <si>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</si>
  <si>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</si>
  <si>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</si>
  <si>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</si>
  <si>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</si>
  <si>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</si>
  <si>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</si>
  <si>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</si>
  <si>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</si>
  <si>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</si>
  <si>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</si>
  <si>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</si>
  <si>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</si>
  <si>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</si>
  <si>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</si>
  <si>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</si>
  <si>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</si>
  <si>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</si>
  <si>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</si>
  <si>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</si>
  <si>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</si>
  <si>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</si>
  <si>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</si>
  <si>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</si>
  <si>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</si>
  <si>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</si>
  <si>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</si>
  <si>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</si>
  <si>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</si>
  <si>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</si>
  <si>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</si>
  <si>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</si>
  <si>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</si>
  <si>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</si>
  <si>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</si>
  <si>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</si>
  <si>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</si>
  <si>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</si>
  <si>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</si>
  <si>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</si>
  <si>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</si>
  <si>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</si>
  <si>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</si>
  <si>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</si>
  <si>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</si>
  <si>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</si>
  <si>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</si>
  <si>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</si>
  <si>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</si>
  <si>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</si>
  <si>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</si>
  <si>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</si>
  <si>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</si>
  <si>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</si>
  <si>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</si>
  <si>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</si>
  <si>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</si>
  <si>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</si>
  <si>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</si>
  <si>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</si>
  <si>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</si>
  <si>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</si>
  <si>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</si>
  <si>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</si>
  <si>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</si>
  <si>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</si>
  <si>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</si>
  <si>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</si>
  <si>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</si>
  <si>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</si>
  <si>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</si>
  <si>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</si>
  <si>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</si>
  <si>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</si>
  <si>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</si>
  <si>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</si>
  <si>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</si>
  <si>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</si>
  <si>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</si>
  <si>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</si>
  <si>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</si>
  <si>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</si>
  <si>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</si>
  <si>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</si>
  <si>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</si>
  <si>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</si>
  <si>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</si>
  <si>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</si>
  <si>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</si>
  <si>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</si>
  <si>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</si>
  <si>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</si>
  <si>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</si>
  <si>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</si>
  <si>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</si>
  <si>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</si>
  <si>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</si>
  <si>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</si>
  <si>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</si>
  <si>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</si>
  <si>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</si>
  <si>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</si>
  <si>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</si>
  <si>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</si>
  <si>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</si>
  <si>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</si>
  <si>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</si>
  <si>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</si>
  <si>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</si>
  <si>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</si>
  <si>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</si>
  <si>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</si>
  <si>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</si>
  <si>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</si>
  <si>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</si>
  <si>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</si>
  <si>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</si>
  <si>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</si>
  <si>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</si>
  <si>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</si>
  <si>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</si>
  <si>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</si>
  <si>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</si>
  <si>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</si>
  <si>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</si>
  <si>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</si>
  <si>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</si>
  <si>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</si>
  <si>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</si>
  <si>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</si>
  <si>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</si>
  <si>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</si>
  <si>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</si>
  <si>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</si>
  <si>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</si>
  <si>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</si>
  <si>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</si>
  <si>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</si>
  <si>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</si>
  <si>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</si>
  <si>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</si>
  <si>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</si>
  <si>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</si>
  <si>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</si>
  <si>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</si>
  <si>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</si>
  <si>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</si>
  <si>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</si>
  <si>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</si>
  <si>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</si>
  <si>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</si>
  <si>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</si>
  <si>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</si>
  <si>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</si>
  <si>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</si>
  <si>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</si>
  <si>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</si>
  <si>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</si>
  <si>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</si>
  <si>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</si>
  <si>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</si>
  <si>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</si>
  <si>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</si>
  <si>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</si>
  <si>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</si>
  <si>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</si>
  <si>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</si>
  <si>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</si>
  <si>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</si>
  <si>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</si>
  <si>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</si>
  <si>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</si>
  <si>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</si>
  <si>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</si>
  <si>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</si>
  <si>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</si>
  <si>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</si>
  <si>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</si>
  <si>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</si>
  <si>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</si>
  <si>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</si>
  <si>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</si>
  <si>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</si>
  <si>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</si>
  <si>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</si>
  <si>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</si>
  <si>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</si>
  <si>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</si>
  <si>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</si>
  <si>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</si>
  <si>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</si>
  <si>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</si>
  <si>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</si>
  <si>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</si>
  <si>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</si>
  <si>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</si>
  <si>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</si>
  <si>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</si>
  <si>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</si>
  <si>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</si>
  <si>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</si>
  <si>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</si>
  <si>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</si>
  <si>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</si>
  <si>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</si>
  <si>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</si>
  <si>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</si>
  <si>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</si>
  <si>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</si>
  <si>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</si>
  <si>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</si>
  <si>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</si>
  <si>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</si>
  <si>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</si>
  <si>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</si>
  <si>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</si>
  <si>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</si>
  <si>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</si>
  <si>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</si>
  <si>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</si>
  <si>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</si>
  <si>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</si>
  <si>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</si>
  <si>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</si>
  <si>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</si>
  <si>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</si>
  <si>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</si>
  <si>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</si>
  <si>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</si>
  <si>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</si>
  <si>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</si>
  <si>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</si>
  <si>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</si>
  <si>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</si>
  <si>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</si>
  <si>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</si>
  <si>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</si>
  <si>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</si>
  <si>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</si>
  <si>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</si>
  <si>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</si>
  <si>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</si>
  <si>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</si>
  <si>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</si>
  <si>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</si>
  <si>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</si>
  <si>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</si>
  <si>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</si>
  <si>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</si>
  <si>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</si>
  <si>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</si>
  <si>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</si>
  <si>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</si>
  <si>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</si>
  <si>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</si>
  <si>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</si>
  <si>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</si>
  <si>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</si>
  <si>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</si>
  <si>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</si>
  <si>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</si>
  <si>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</si>
  <si>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</si>
  <si>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</si>
  <si>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</si>
  <si>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</si>
  <si>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</si>
  <si>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</si>
  <si>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</si>
  <si>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</si>
  <si>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</si>
  <si>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</si>
  <si>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</si>
  <si>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</si>
  <si>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</si>
  <si>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</si>
  <si>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</si>
  <si>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</si>
  <si>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</si>
  <si>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</si>
  <si>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</si>
  <si>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</si>
  <si>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</si>
  <si>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</si>
  <si>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</si>
  <si>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</si>
  <si>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</si>
  <si>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</si>
  <si>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</si>
  <si>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</si>
  <si>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</si>
  <si>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</si>
  <si>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</si>
  <si>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</si>
  <si>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</si>
  <si>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</si>
  <si>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</si>
  <si>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</si>
  <si>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</si>
  <si>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</si>
  <si>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</si>
  <si>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</si>
  <si>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</si>
  <si>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</si>
  <si>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</si>
  <si>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</si>
  <si>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</si>
  <si>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</si>
  <si>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</si>
  <si>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</si>
  <si>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</si>
  <si>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</si>
  <si>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</si>
  <si>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</si>
  <si>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</si>
  <si>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</si>
  <si>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</si>
  <si>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</si>
  <si>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</si>
  <si>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</si>
  <si>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</si>
  <si>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</si>
  <si>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</si>
  <si>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</si>
  <si>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</si>
  <si>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</si>
  <si>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</si>
  <si>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</si>
  <si>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</si>
  <si>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</si>
  <si>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</si>
  <si>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</si>
  <si>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</si>
  <si>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</si>
  <si>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</si>
  <si>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</si>
  <si>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</si>
  <si>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</si>
  <si>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</si>
  <si>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</si>
  <si>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</si>
  <si>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</si>
  <si>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</si>
  <si>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</si>
  <si>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</si>
  <si>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</si>
  <si>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</si>
  <si>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</si>
  <si>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</si>
  <si>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</si>
  <si>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</si>
  <si>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</si>
  <si>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</si>
  <si>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</si>
  <si>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</si>
  <si>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</si>
  <si>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</si>
  <si>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</si>
  <si>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</si>
  <si>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</si>
  <si>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</si>
  <si>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</si>
  <si>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</si>
  <si>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</si>
  <si>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</si>
  <si>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</si>
  <si>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</si>
  <si>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</si>
  <si>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</si>
  <si>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</si>
  <si>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</si>
  <si>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</si>
  <si>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</si>
  <si>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</si>
  <si>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</si>
  <si>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</si>
  <si>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</si>
  <si>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</si>
  <si>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</si>
  <si>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</si>
  <si>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</si>
  <si>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</si>
  <si>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</si>
  <si>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</si>
  <si>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</si>
  <si>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</si>
  <si>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</si>
  <si>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</si>
  <si>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</si>
  <si>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</si>
  <si>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</si>
  <si>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</si>
  <si>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</si>
  <si>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</si>
  <si>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</si>
  <si>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</si>
  <si>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</si>
  <si>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</si>
  <si>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</si>
  <si>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</si>
  <si>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</si>
  <si>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</si>
  <si>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</si>
  <si>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</si>
  <si>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</si>
  <si>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</si>
  <si>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</si>
  <si>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</si>
  <si>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</si>
  <si>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</si>
  <si>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</si>
  <si>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</si>
  <si>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</si>
  <si>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</si>
  <si>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</si>
  <si>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</si>
  <si>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</si>
  <si>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</si>
  <si>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</si>
  <si>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</si>
  <si>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</si>
  <si>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</si>
  <si>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</si>
  <si>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</si>
  <si>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</si>
  <si>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</si>
  <si>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</si>
  <si>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</si>
  <si>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</si>
  <si>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</si>
  <si>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</si>
  <si>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</si>
  <si>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</si>
  <si>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</si>
  <si>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</si>
  <si>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</si>
  <si>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</si>
  <si>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</si>
  <si>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</si>
  <si>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</si>
  <si>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</si>
  <si>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</si>
  <si>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</si>
  <si>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</si>
  <si>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</si>
  <si>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</si>
  <si>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</si>
  <si>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</si>
  <si>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</si>
  <si>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</si>
  <si>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</si>
  <si>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</si>
  <si>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</si>
  <si>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</si>
  <si>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</si>
  <si>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</si>
  <si>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</si>
  <si>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</si>
  <si>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</si>
  <si>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</si>
  <si>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</si>
  <si>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</si>
  <si>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</si>
  <si>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</si>
  <si>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</si>
  <si>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</si>
  <si>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</si>
  <si>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</si>
  <si>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</si>
  <si>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</si>
  <si>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</si>
  <si>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</si>
  <si>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</si>
  <si>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</si>
  <si>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</si>
  <si>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</si>
  <si>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</si>
  <si>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</si>
  <si>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</si>
  <si>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</si>
  <si>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</si>
  <si>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</si>
  <si>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</si>
  <si>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</si>
  <si>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</si>
  <si>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</si>
  <si>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</si>
  <si>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</si>
  <si>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</si>
  <si>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</si>
  <si>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</si>
  <si>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</si>
  <si>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</si>
  <si>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</si>
  <si>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</si>
  <si>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</si>
  <si>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</si>
  <si>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</si>
  <si>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</si>
  <si>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</si>
  <si>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</si>
  <si>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</si>
  <si>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</si>
  <si>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</si>
  <si>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</si>
  <si>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</si>
  <si>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</si>
  <si>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</si>
  <si>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</si>
  <si>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</si>
  <si>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</si>
  <si>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</si>
  <si>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</si>
  <si>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</si>
  <si>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</si>
  <si>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</si>
  <si>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</si>
  <si>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</si>
  <si>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</si>
  <si>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</si>
  <si>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</si>
  <si>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</si>
  <si>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</si>
  <si>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</si>
  <si>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</si>
  <si>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</si>
  <si>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</si>
  <si>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</si>
  <si>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</si>
  <si>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</si>
  <si>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</si>
  <si>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</si>
  <si>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</si>
  <si>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</si>
  <si>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</si>
  <si>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</si>
  <si>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</si>
  <si>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</si>
  <si>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</si>
  <si>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</si>
  <si>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</si>
  <si>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</si>
  <si>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</si>
  <si>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</si>
  <si>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</si>
  <si>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</si>
  <si>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</si>
  <si>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</si>
  <si>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</si>
  <si>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</si>
  <si>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</si>
  <si>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</si>
  <si>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</si>
  <si>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</si>
  <si>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</si>
  <si>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</si>
  <si>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</si>
  <si>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</si>
  <si>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</si>
  <si>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</si>
  <si>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</si>
  <si>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</si>
  <si>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</si>
  <si>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</si>
  <si>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</si>
  <si>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</si>
  <si>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</si>
  <si>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</si>
  <si>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</si>
  <si>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</si>
  <si>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</si>
  <si>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</si>
  <si>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</si>
  <si>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</si>
  <si>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</si>
  <si>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</si>
  <si>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</si>
  <si>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</si>
  <si>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</si>
  <si>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</si>
  <si>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</si>
  <si>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</si>
  <si>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</si>
  <si>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</si>
  <si>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</si>
  <si>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</si>
  <si>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</si>
  <si>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</si>
  <si>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</si>
  <si>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</si>
  <si>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</si>
  <si>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</si>
  <si>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</si>
  <si>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</si>
  <si>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</si>
  <si>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</si>
  <si>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</si>
  <si>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</si>
  <si>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</si>
  <si>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</si>
  <si>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</si>
  <si>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</si>
  <si>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</si>
  <si>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</si>
  <si>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</si>
  <si>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</si>
  <si>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</si>
  <si>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</si>
  <si>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</si>
  <si>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</si>
  <si>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</si>
  <si>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</si>
  <si>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</si>
  <si>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</si>
  <si>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</si>
  <si>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</si>
  <si>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</si>
  <si>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</si>
  <si>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</si>
  <si>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</si>
  <si>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</si>
  <si>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</si>
  <si>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</si>
  <si>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</si>
  <si>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</si>
  <si>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</si>
  <si>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</si>
  <si>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</si>
  <si>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</si>
  <si>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</si>
  <si>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</si>
  <si>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</si>
  <si>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</si>
  <si>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</si>
  <si>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</si>
  <si>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</si>
  <si>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</si>
  <si>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</si>
  <si>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</si>
  <si>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</si>
  <si>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</si>
  <si>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</si>
  <si>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</si>
  <si>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</si>
  <si>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</si>
  <si>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</si>
  <si>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</si>
  <si>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</si>
  <si>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</si>
  <si>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</si>
  <si>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</si>
  <si>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</si>
  <si>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</si>
  <si>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</si>
  <si>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</si>
  <si>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</si>
  <si>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</si>
  <si>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</si>
  <si>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</si>
  <si>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</si>
  <si>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</si>
  <si>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</si>
  <si>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</si>
  <si>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</si>
  <si>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</si>
  <si>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</si>
  <si>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</si>
  <si>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</si>
  <si>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</si>
  <si>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</si>
  <si>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</si>
  <si>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</si>
  <si>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</si>
  <si>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</si>
  <si>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</si>
  <si>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</si>
  <si>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</si>
  <si>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</si>
  <si>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</si>
  <si>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</si>
  <si>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</si>
  <si>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</si>
  <si>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</si>
  <si>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</si>
  <si>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</si>
  <si>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</si>
  <si>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</si>
  <si>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</si>
  <si>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</si>
  <si>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</si>
  <si>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</si>
  <si>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</si>
  <si>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</si>
  <si>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</si>
  <si>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</si>
  <si>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</si>
  <si>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</si>
  <si>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</si>
  <si>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</si>
  <si>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</si>
  <si>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</si>
  <si>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</si>
  <si>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</si>
  <si>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</si>
  <si>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</si>
  <si>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</si>
  <si>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</si>
  <si>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</si>
  <si>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</si>
  <si>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</si>
  <si>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</si>
  <si>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</si>
  <si>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</si>
  <si>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</si>
  <si>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</si>
  <si>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</si>
  <si>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</si>
  <si>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</si>
  <si>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</si>
  <si>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</si>
  <si>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</si>
  <si>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</si>
  <si>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</si>
  <si>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</si>
  <si>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</si>
  <si>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</si>
  <si>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</si>
  <si>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</si>
  <si>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</si>
  <si>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</si>
  <si>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</si>
  <si>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</si>
  <si>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</si>
  <si>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</si>
  <si>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</si>
  <si>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</si>
  <si>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</si>
  <si>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</si>
  <si>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</si>
  <si>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</si>
  <si>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</si>
  <si>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</si>
  <si>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</si>
  <si>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</si>
  <si>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</si>
  <si>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</si>
  <si>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</si>
  <si>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</si>
  <si>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</si>
  <si>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</si>
  <si>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</si>
  <si>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</si>
  <si>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</si>
  <si>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</si>
  <si>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</si>
  <si>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</si>
  <si>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</si>
  <si>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</si>
  <si>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</si>
  <si>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</si>
  <si>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</si>
  <si>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</si>
  <si>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</si>
  <si>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</si>
  <si>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</si>
  <si>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</si>
  <si>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</si>
  <si>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</si>
  <si>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</si>
  <si>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</si>
  <si>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</si>
  <si>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</si>
  <si>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</si>
  <si>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</si>
  <si>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</si>
  <si>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</si>
  <si>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</si>
  <si>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</si>
  <si>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</si>
  <si>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</si>
  <si>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</si>
  <si>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</si>
  <si>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</si>
  <si>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</si>
  <si>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</si>
  <si>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</si>
  <si>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</si>
  <si>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</si>
  <si>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</si>
  <si>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</si>
  <si>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</si>
  <si>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</si>
  <si>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</si>
  <si>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</si>
  <si>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</si>
  <si>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</si>
  <si>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</si>
  <si>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</si>
  <si>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</si>
  <si>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</si>
  <si>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</si>
  <si>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</si>
  <si>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</si>
  <si>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</si>
  <si>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</si>
  <si>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</si>
  <si>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</si>
  <si>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</si>
  <si>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</si>
  <si>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</si>
  <si>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</si>
  <si>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</si>
  <si>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</si>
  <si>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</si>
  <si>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</si>
  <si>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</si>
  <si>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</si>
  <si>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</si>
  <si>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</si>
  <si>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</si>
  <si>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</si>
  <si>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</si>
  <si>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</si>
  <si>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</si>
  <si>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</si>
  <si>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</si>
  <si>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</si>
  <si>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</si>
  <si>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</si>
  <si>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</si>
  <si>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</si>
  <si>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</si>
  <si>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</si>
  <si>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</si>
  <si>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</si>
  <si>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</si>
  <si>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</si>
  <si>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</si>
  <si>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</si>
  <si>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</si>
  <si>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</si>
  <si>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</si>
  <si>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</si>
  <si>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</si>
  <si>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</si>
  <si>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</si>
  <si>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</si>
  <si>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</si>
  <si>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</si>
  <si>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</si>
  <si>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</si>
  <si>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</si>
  <si>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</si>
  <si>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</si>
  <si>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</si>
  <si>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</si>
  <si>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</si>
  <si>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</si>
  <si>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</si>
  <si>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</si>
  <si>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</si>
  <si>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</si>
  <si>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</si>
  <si>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</si>
  <si>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</si>
  <si>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</si>
  <si>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</si>
  <si>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</si>
  <si>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</si>
  <si>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</si>
  <si>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</si>
  <si>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</si>
  <si>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</si>
  <si>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</si>
  <si>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</si>
  <si>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</si>
  <si>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</si>
  <si>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</si>
  <si>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</si>
  <si>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</si>
  <si>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</si>
  <si>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</si>
  <si>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</si>
  <si>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</si>
  <si>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</si>
  <si>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</si>
  <si>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</si>
  <si>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</si>
  <si>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</si>
  <si>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</si>
  <si>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</si>
  <si>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</si>
  <si>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</si>
  <si>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</si>
  <si>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</si>
  <si>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</si>
  <si>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</si>
  <si>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</si>
  <si>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</si>
  <si>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</si>
  <si>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</si>
  <si>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</si>
  <si>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</si>
  <si>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</si>
  <si>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</si>
  <si>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</si>
  <si>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</si>
  <si>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</si>
  <si>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</si>
  <si>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</si>
  <si>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</si>
  <si>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</si>
  <si>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</si>
  <si>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</si>
  <si>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</si>
  <si>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</si>
  <si>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</si>
  <si>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</si>
  <si>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</si>
  <si>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</si>
  <si>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</si>
  <si>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</si>
  <si>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</si>
  <si>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</si>
  <si>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</si>
  <si>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</si>
  <si>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</si>
  <si>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</si>
  <si>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</si>
  <si>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</si>
  <si>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</si>
  <si>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</si>
  <si>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</si>
  <si>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</si>
  <si>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</si>
  <si>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</si>
  <si>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</si>
  <si>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</si>
  <si>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</si>
  <si>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</si>
  <si>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</si>
  <si>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</si>
  <si>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</si>
  <si>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</si>
  <si>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</si>
  <si>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</si>
  <si>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</si>
  <si>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</si>
  <si>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</si>
  <si>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</si>
  <si>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</si>
  <si>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</si>
  <si>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</si>
  <si>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</si>
  <si>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</si>
  <si>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</si>
  <si>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</si>
  <si>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</si>
  <si>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</si>
  <si>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</si>
  <si>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</si>
  <si>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</si>
  <si>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</si>
  <si>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</si>
  <si>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</si>
  <si>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</si>
  <si>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</si>
  <si>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</si>
  <si>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</si>
  <si>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</si>
  <si>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</si>
  <si>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</si>
  <si>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</si>
  <si>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</si>
  <si>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</si>
  <si>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</si>
  <si>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</si>
  <si>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</si>
  <si>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</si>
  <si>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</si>
  <si>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</si>
  <si>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</si>
  <si>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</si>
  <si>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</si>
  <si>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</si>
  <si>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</si>
  <si>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</si>
  <si>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</si>
  <si>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</si>
  <si>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</si>
  <si>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</si>
  <si>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</si>
  <si>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</si>
  <si>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</si>
  <si>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</si>
  <si>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</si>
  <si>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</si>
  <si>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</si>
  <si>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</si>
  <si>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</si>
  <si>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</si>
  <si>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</si>
  <si>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</si>
  <si>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</si>
  <si>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</si>
  <si>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</si>
  <si>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</si>
  <si>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</si>
  <si>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</si>
  <si>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</si>
  <si>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</si>
  <si>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</si>
  <si>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</si>
  <si>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</si>
  <si>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</si>
  <si>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</si>
  <si>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</si>
  <si>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</si>
  <si>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</si>
  <si>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</si>
  <si>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</si>
  <si>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</si>
  <si>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</si>
  <si>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</si>
  <si>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</si>
  <si>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</si>
  <si>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</si>
  <si>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</si>
  <si>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</si>
  <si>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</si>
  <si>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</si>
  <si>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</si>
  <si>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</si>
  <si>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</si>
  <si>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</si>
  <si>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</si>
  <si>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</si>
  <si>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</si>
  <si>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</si>
  <si>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</si>
  <si>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</si>
  <si>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</si>
  <si>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</si>
  <si>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</si>
  <si>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</si>
  <si>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</si>
  <si>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</si>
  <si>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</si>
  <si>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</si>
  <si>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</si>
  <si>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</si>
  <si>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</si>
  <si>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</si>
  <si>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</si>
  <si>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</si>
  <si>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</si>
  <si>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</si>
  <si>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</si>
  <si>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</si>
  <si>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</si>
  <si>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</si>
  <si>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</si>
  <si>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</si>
  <si>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</si>
  <si>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</si>
  <si>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</si>
  <si>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</si>
  <si>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</si>
  <si>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</si>
  <si>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</si>
  <si>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</si>
  <si>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</si>
  <si>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</si>
  <si>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</si>
  <si>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</si>
  <si>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</si>
  <si>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</si>
  <si>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</si>
  <si>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</si>
  <si>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</si>
  <si>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</si>
  <si>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</si>
  <si>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</si>
  <si>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</si>
  <si>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</si>
  <si>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</si>
  <si>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</si>
  <si>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</si>
  <si>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</si>
  <si>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</si>
  <si>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</si>
  <si>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</si>
  <si>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</si>
  <si>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</si>
  <si>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</si>
  <si>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</si>
  <si>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</si>
  <si>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</si>
  <si>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</si>
  <si>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</si>
  <si>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</si>
  <si>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</si>
  <si>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</si>
  <si>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</si>
  <si>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</si>
  <si>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</si>
  <si>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</si>
  <si>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</si>
  <si>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</si>
  <si>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</si>
  <si>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</si>
  <si>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</si>
  <si>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</si>
  <si>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</si>
  <si>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</si>
  <si>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</si>
  <si>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</si>
  <si>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</si>
  <si>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</si>
  <si>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</si>
  <si>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</si>
  <si>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</si>
  <si>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</si>
  <si>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</si>
  <si>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</si>
  <si>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</si>
  <si>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</si>
  <si>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</si>
  <si>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</si>
  <si>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</si>
  <si>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</si>
  <si>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</si>
  <si>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</si>
  <si>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</si>
  <si>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</si>
  <si>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</si>
  <si>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</si>
  <si>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</si>
  <si>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</si>
  <si>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</si>
  <si>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</si>
  <si>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</si>
  <si>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</si>
  <si>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</si>
  <si>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</si>
  <si>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</si>
  <si>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</si>
  <si>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</si>
  <si>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</si>
  <si>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</si>
  <si>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</si>
  <si>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</si>
  <si>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</si>
  <si>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</si>
  <si>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</si>
  <si>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</si>
  <si>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</si>
  <si>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</si>
  <si>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</si>
  <si>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</si>
  <si>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</si>
  <si>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</si>
  <si>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</si>
  <si>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</si>
  <si>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</si>
  <si>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</si>
  <si>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</si>
  <si>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</si>
  <si>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</si>
  <si>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</si>
  <si>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</si>
  <si>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</si>
  <si>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</si>
  <si>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</si>
  <si>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</si>
  <si>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</si>
  <si>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</si>
  <si>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</si>
  <si>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</si>
  <si>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</si>
  <si>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</si>
  <si>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</si>
  <si>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</si>
  <si>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</si>
  <si>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</si>
  <si>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</si>
  <si>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</si>
  <si>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</si>
  <si>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</si>
  <si>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</si>
  <si>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</si>
  <si>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</si>
  <si>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</si>
  <si>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</si>
  <si>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</si>
  <si>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</si>
  <si>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</si>
  <si>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</si>
  <si>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</si>
  <si>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</si>
  <si>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</si>
  <si>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</si>
  <si>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</si>
  <si>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</si>
  <si>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</si>
  <si>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</si>
  <si>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</si>
  <si>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</si>
  <si>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</si>
  <si>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</si>
  <si>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</si>
  <si>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</si>
  <si>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</si>
  <si>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</si>
  <si>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</si>
  <si>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</si>
  <si>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</si>
  <si>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</si>
  <si>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</si>
  <si>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</si>
  <si>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</si>
  <si>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</si>
  <si>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</si>
  <si>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</si>
  <si>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</si>
  <si>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</si>
  <si>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</si>
  <si>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</si>
  <si>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</si>
  <si>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</si>
  <si>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</si>
  <si>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</si>
  <si>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</si>
  <si>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</si>
  <si>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</si>
  <si>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</si>
  <si>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</si>
  <si>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</si>
  <si>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</si>
  <si>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</si>
  <si>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</si>
  <si>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</si>
  <si>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</si>
  <si>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</si>
  <si>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</si>
  <si>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</si>
  <si>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</si>
  <si>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</si>
  <si>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</si>
  <si>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</si>
  <si>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</si>
  <si>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</si>
  <si>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</si>
  <si>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</si>
  <si>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</si>
  <si>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</si>
  <si>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</si>
  <si>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</si>
  <si>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</si>
  <si>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</si>
  <si>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</si>
  <si>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</si>
  <si>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</si>
  <si>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</si>
  <si>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</si>
  <si>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</si>
  <si>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</si>
  <si>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</si>
  <si>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</si>
  <si>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</si>
  <si>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</si>
  <si>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</si>
  <si>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</si>
  <si>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</si>
  <si>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</si>
  <si>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</si>
  <si>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</si>
  <si>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</si>
  <si>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</si>
  <si>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</si>
  <si>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</si>
  <si>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</si>
  <si>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</si>
  <si>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</si>
  <si>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</si>
  <si>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</si>
  <si>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</si>
  <si>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</si>
  <si>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</si>
  <si>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</si>
  <si>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</si>
  <si>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</si>
  <si>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</si>
  <si>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</si>
  <si>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</si>
  <si>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</si>
  <si>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</si>
  <si>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</si>
  <si>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</si>
  <si>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</si>
  <si>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</si>
  <si>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</si>
  <si>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</si>
  <si>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</si>
  <si>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</si>
  <si>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</si>
  <si>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</si>
  <si>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</si>
  <si>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</si>
  <si>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</si>
  <si>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</si>
  <si>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</si>
  <si>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</si>
  <si>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</si>
  <si>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</si>
  <si>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</si>
  <si>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</si>
  <si>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</si>
  <si>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</si>
  <si>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</si>
  <si>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</si>
  <si>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</si>
  <si>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</si>
  <si>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</si>
  <si>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</si>
  <si>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</si>
  <si>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</si>
  <si>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</si>
  <si>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</si>
  <si>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</si>
  <si>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</si>
  <si>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</si>
  <si>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</si>
  <si>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</si>
  <si>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</si>
  <si>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</si>
  <si>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</si>
  <si>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</si>
  <si>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</si>
  <si>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</si>
  <si>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</si>
  <si>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</si>
  <si>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</si>
  <si>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</si>
  <si>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</si>
  <si>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</si>
  <si>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</si>
  <si>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</si>
  <si>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</si>
  <si>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</si>
  <si>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</si>
  <si>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</si>
  <si>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</si>
  <si>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</si>
  <si>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</si>
  <si>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</si>
  <si>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</si>
  <si>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</si>
  <si>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</si>
  <si>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</si>
  <si>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</si>
  <si>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</si>
  <si>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</si>
  <si>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</si>
  <si>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</si>
  <si>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</si>
  <si>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</si>
  <si>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</si>
  <si>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</si>
  <si>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</si>
  <si>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</si>
  <si>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</si>
  <si>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</si>
  <si>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</si>
  <si>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</si>
  <si>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</si>
  <si>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</si>
  <si>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</si>
  <si>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</si>
  <si>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</si>
  <si>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</si>
  <si>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</si>
  <si>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</si>
  <si>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</si>
  <si>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</si>
  <si>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</si>
  <si>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</si>
  <si>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</si>
  <si>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</si>
  <si>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</si>
  <si>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</si>
  <si>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</si>
  <si>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</si>
  <si>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</si>
  <si>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</si>
  <si>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</si>
  <si>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</si>
  <si>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</si>
  <si>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</si>
  <si>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</si>
  <si>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</si>
  <si>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</si>
  <si>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</si>
  <si>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</si>
  <si>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</si>
  <si>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</si>
  <si>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</si>
  <si>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</si>
  <si>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</si>
  <si>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</si>
  <si>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</si>
  <si>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</si>
  <si>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</si>
  <si>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</si>
  <si>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</si>
  <si>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</si>
  <si>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</si>
  <si>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</si>
  <si>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</si>
  <si>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</si>
  <si>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</si>
  <si>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</si>
  <si>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</si>
  <si>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</si>
  <si>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</si>
  <si>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</si>
  <si>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</si>
  <si>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</si>
  <si>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</si>
  <si>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</si>
  <si>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</si>
  <si>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</si>
  <si>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</si>
  <si>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</si>
  <si>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</si>
  <si>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</si>
  <si>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</si>
  <si>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</si>
  <si>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</si>
  <si>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</si>
  <si>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</si>
  <si>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</si>
  <si>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</si>
  <si>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</si>
  <si>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</si>
  <si>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</si>
  <si>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</si>
  <si>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</si>
  <si>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</si>
  <si>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</si>
  <si>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</si>
  <si>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</si>
  <si>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</si>
  <si>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</si>
  <si>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</si>
  <si>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</si>
  <si>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</si>
  <si>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</si>
  <si>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</si>
  <si>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</si>
  <si>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</si>
  <si>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</si>
  <si>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</si>
  <si>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</si>
  <si>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</si>
  <si>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</si>
  <si>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</si>
  <si>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</si>
  <si>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</si>
  <si>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</si>
  <si>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</si>
  <si>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</si>
  <si>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</si>
  <si>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</si>
  <si>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</si>
  <si>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</si>
  <si>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</si>
  <si>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</si>
  <si>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</si>
  <si>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</si>
  <si>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</si>
  <si>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</si>
  <si>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</si>
  <si>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</si>
  <si>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</si>
  <si>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</si>
  <si>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</si>
  <si>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</si>
  <si>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</si>
  <si>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</si>
  <si>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</si>
  <si>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</si>
  <si>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</si>
  <si>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</si>
  <si>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</si>
  <si>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</si>
  <si>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</si>
  <si>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</si>
  <si>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</si>
  <si>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</si>
  <si>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</si>
  <si>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</si>
  <si>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</si>
  <si>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</si>
  <si>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</si>
  <si>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</si>
  <si>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</si>
  <si>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</si>
  <si>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</si>
  <si>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</si>
  <si>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</si>
  <si>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</si>
  <si>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</si>
  <si>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</si>
  <si>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</si>
  <si>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</si>
  <si>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</si>
  <si>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</si>
  <si>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</si>
  <si>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</si>
  <si>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</si>
  <si>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</si>
  <si>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</si>
  <si>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</si>
  <si>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</si>
  <si>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</si>
  <si>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</si>
  <si>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</si>
  <si>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</si>
  <si>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</si>
  <si>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</si>
  <si>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</si>
  <si>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</si>
  <si>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</si>
  <si>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</si>
  <si>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</si>
  <si>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</si>
  <si>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</si>
  <si>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</si>
  <si>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</si>
  <si>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</si>
  <si>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</si>
  <si>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</si>
  <si>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</si>
  <si>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</si>
  <si>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</si>
  <si>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</si>
  <si>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</si>
  <si>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</si>
  <si>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</si>
  <si>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</si>
  <si>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</si>
  <si>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</si>
  <si>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</si>
  <si>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</si>
  <si>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</si>
  <si>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</si>
  <si>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</si>
  <si>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</si>
  <si>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</si>
  <si>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</si>
  <si>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</si>
  <si>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</si>
  <si>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</si>
  <si>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</si>
  <si>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</si>
  <si>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</si>
  <si>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</si>
  <si>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</si>
  <si>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</si>
  <si>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</si>
  <si>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</si>
  <si>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</si>
  <si>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</si>
  <si>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</si>
  <si>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</si>
  <si>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</si>
  <si>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</si>
  <si>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</si>
  <si>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</si>
  <si>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</si>
  <si>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</si>
  <si>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</si>
  <si>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</si>
  <si>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</si>
  <si>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</si>
  <si>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</si>
  <si>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</si>
  <si>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</si>
  <si>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</si>
  <si>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</si>
  <si>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</si>
  <si>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</si>
  <si>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</si>
  <si>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</si>
  <si>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</si>
  <si>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</si>
  <si>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</si>
  <si>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</si>
  <si>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</si>
  <si>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</si>
  <si>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</si>
  <si>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</si>
  <si>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</si>
  <si>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</si>
  <si>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</si>
  <si>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</si>
  <si>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</si>
  <si>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</si>
  <si>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</si>
  <si>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</si>
  <si>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</si>
  <si>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</si>
  <si>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</si>
  <si>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</si>
  <si>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</si>
  <si>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</si>
  <si>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</si>
  <si>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</si>
  <si>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</si>
  <si>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</si>
  <si>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</si>
  <si>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</si>
  <si>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</si>
  <si>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</si>
  <si>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</si>
  <si>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</si>
  <si>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</si>
  <si>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</si>
  <si>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</si>
  <si>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</si>
  <si>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</si>
  <si>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</si>
  <si>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</si>
  <si>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</si>
  <si>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</si>
  <si>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</si>
  <si>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</si>
  <si>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</si>
  <si>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</si>
  <si>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</si>
  <si>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</si>
  <si>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</si>
  <si>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</si>
  <si>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</si>
  <si>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</si>
  <si>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</si>
  <si>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</si>
  <si>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</si>
  <si>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</si>
  <si>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</si>
  <si>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</si>
  <si>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</si>
  <si>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</si>
  <si>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</si>
  <si>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</si>
  <si>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</si>
  <si>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</si>
  <si>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</si>
  <si>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</si>
  <si>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</si>
  <si>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</si>
  <si>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</si>
  <si>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</si>
  <si>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</si>
  <si>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</si>
  <si>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</si>
  <si>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</si>
  <si>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</si>
  <si>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</si>
  <si>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</si>
  <si>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</si>
  <si>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</si>
  <si>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</si>
  <si>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</si>
  <si>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</si>
  <si>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</si>
  <si>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</si>
  <si>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</si>
  <si>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</si>
  <si>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</si>
  <si>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</si>
  <si>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</si>
  <si>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</si>
  <si>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</si>
  <si>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</si>
  <si>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</si>
  <si>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</si>
  <si>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</si>
  <si>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</si>
  <si>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</si>
  <si>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</si>
  <si>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</si>
  <si>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</si>
  <si>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</si>
  <si>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</si>
  <si>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</si>
  <si>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</si>
  <si>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</si>
  <si>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</si>
  <si>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</si>
  <si>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</si>
  <si>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</si>
  <si>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</si>
  <si>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</si>
  <si>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</si>
  <si>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</si>
  <si>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</si>
  <si>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</si>
  <si>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</si>
  <si>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</si>
  <si>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</si>
  <si>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</si>
  <si>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</si>
  <si>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</si>
  <si>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</si>
  <si>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</si>
  <si>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</si>
  <si>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</si>
  <si>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</si>
  <si>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</si>
  <si>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</si>
  <si>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</si>
  <si>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</si>
  <si>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</si>
  <si>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</si>
  <si>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</si>
  <si>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</si>
  <si>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</si>
  <si>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</si>
  <si>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</si>
  <si>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</si>
  <si>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</si>
  <si>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</si>
  <si>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</si>
  <si>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</si>
  <si>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</si>
  <si>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</si>
  <si>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</si>
  <si>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</si>
  <si>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</si>
  <si>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</si>
  <si>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</si>
  <si>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</si>
  <si>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</si>
  <si>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</si>
  <si>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</si>
  <si>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</si>
  <si>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</si>
  <si>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</si>
  <si>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</si>
  <si>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</si>
  <si>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</si>
  <si>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</si>
  <si>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</si>
  <si>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</si>
  <si>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</si>
  <si>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</si>
  <si>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</si>
  <si>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</si>
  <si>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</si>
  <si>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</si>
  <si>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</si>
  <si>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</si>
  <si>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</si>
  <si>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</si>
  <si>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</si>
  <si>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</si>
  <si>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</si>
  <si>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</si>
  <si>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</si>
  <si>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</si>
  <si>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</si>
  <si>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</si>
  <si>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</si>
  <si>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</si>
  <si>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</si>
  <si>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</si>
  <si>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</si>
  <si>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</si>
  <si>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</si>
  <si>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</si>
  <si>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</si>
  <si>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</si>
  <si>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</si>
  <si>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</si>
  <si>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</si>
  <si>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</si>
  <si>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</si>
  <si>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</si>
  <si>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</si>
  <si>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</si>
  <si>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</si>
  <si>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</si>
  <si>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</si>
  <si>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</si>
  <si>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</si>
  <si>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</si>
  <si>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</si>
  <si>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</si>
  <si>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</si>
  <si>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</si>
  <si>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</si>
  <si>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</si>
  <si>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</si>
  <si>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</si>
  <si>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</si>
  <si>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</si>
  <si>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</si>
  <si>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</si>
  <si>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</si>
  <si>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</si>
  <si>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</si>
  <si>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</si>
  <si>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</si>
  <si>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</si>
  <si>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</si>
  <si>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</si>
  <si>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</si>
  <si>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</si>
  <si>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</si>
  <si>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</si>
  <si>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</si>
  <si>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</si>
  <si>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</si>
  <si>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</si>
  <si>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</si>
  <si>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</si>
  <si>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</si>
  <si>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</si>
  <si>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</si>
  <si>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</si>
  <si>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</si>
  <si>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</si>
  <si>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</si>
  <si>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</si>
  <si>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</si>
  <si>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</si>
  <si>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</si>
  <si>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</si>
  <si>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</si>
  <si>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</si>
  <si>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</si>
  <si>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</si>
  <si>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</si>
  <si>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</si>
  <si>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</si>
  <si>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</si>
  <si>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</si>
  <si>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</si>
  <si>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</si>
  <si>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</si>
  <si>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</si>
  <si>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</si>
  <si>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</si>
  <si>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</si>
  <si>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</si>
  <si>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</si>
  <si>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</si>
  <si>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</si>
  <si>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</si>
  <si>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</si>
  <si>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</si>
  <si>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</si>
  <si>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</si>
  <si>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</si>
  <si>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</si>
  <si>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</si>
  <si>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</si>
  <si>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</si>
  <si>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</si>
  <si>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</si>
  <si>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</si>
  <si>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</si>
  <si>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</si>
  <si>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</si>
  <si>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</si>
  <si>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</si>
  <si>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</si>
  <si>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</si>
  <si>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</si>
  <si>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</si>
  <si>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</si>
  <si>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</si>
  <si>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</si>
  <si>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</si>
  <si>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</si>
  <si>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</si>
  <si>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</si>
  <si>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</si>
  <si>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</si>
  <si>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</si>
  <si>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</si>
  <si>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</si>
  <si>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</si>
  <si>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</si>
  <si>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</si>
  <si>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</si>
  <si>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</si>
  <si>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</si>
  <si>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</si>
  <si>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</si>
  <si>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</si>
  <si>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</si>
  <si>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</si>
  <si>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</si>
  <si>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</si>
  <si>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</si>
  <si>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</si>
  <si>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</si>
  <si>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</si>
  <si>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</si>
  <si>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</si>
  <si>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</si>
  <si>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</si>
  <si>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</si>
  <si>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</si>
  <si>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</si>
  <si>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</si>
  <si>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</si>
  <si>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</si>
  <si>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</si>
  <si>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</si>
  <si>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</si>
  <si>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</si>
  <si>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</si>
  <si>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</si>
  <si>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</si>
  <si>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</si>
  <si>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</si>
  <si>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</si>
  <si>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</si>
  <si>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</si>
  <si>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</si>
  <si>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</si>
  <si>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</si>
  <si>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</si>
  <si>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</si>
  <si>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</si>
  <si>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</si>
  <si>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</si>
  <si>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</si>
  <si>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</si>
  <si>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</si>
  <si>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</si>
  <si>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</si>
  <si>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</si>
  <si>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</si>
  <si>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</si>
  <si>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</si>
  <si>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</si>
  <si>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</si>
  <si>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</si>
  <si>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</si>
  <si>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</si>
  <si>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</si>
  <si>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</si>
  <si>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</si>
  <si>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</si>
  <si>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</si>
  <si>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</si>
  <si>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</si>
  <si>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</si>
  <si>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</si>
  <si>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</si>
  <si>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</si>
  <si>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</si>
  <si>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</si>
  <si>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</si>
  <si>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</si>
  <si>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</si>
  <si>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</si>
  <si>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</si>
  <si>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</si>
  <si>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</si>
  <si>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</si>
  <si>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</si>
  <si>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</si>
  <si>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</si>
  <si>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</si>
  <si>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</si>
  <si>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</si>
  <si>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</si>
  <si>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</si>
  <si>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</si>
  <si>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</si>
  <si>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</si>
  <si>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</si>
  <si>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</si>
  <si>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</si>
  <si>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</si>
  <si>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</si>
  <si>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</si>
  <si>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</si>
  <si>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</si>
  <si>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</si>
  <si>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</si>
  <si>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</si>
  <si>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</si>
  <si>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</si>
  <si>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</si>
  <si>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</si>
  <si>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</si>
  <si>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</si>
  <si>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</si>
  <si>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</si>
  <si>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</si>
  <si>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</si>
  <si>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</si>
  <si>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</si>
  <si>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</si>
  <si>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</si>
  <si>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</si>
  <si>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</si>
  <si>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</si>
  <si>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</si>
  <si>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</si>
  <si>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</si>
  <si>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</si>
  <si>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</si>
  <si>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</si>
  <si>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</si>
  <si>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</si>
  <si>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</si>
  <si>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</si>
  <si>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</si>
  <si>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</si>
  <si>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</si>
  <si>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</si>
  <si>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</si>
  <si>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</si>
  <si>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</si>
  <si>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</si>
  <si>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</si>
  <si>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</si>
  <si>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</si>
  <si>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</si>
  <si>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</si>
  <si>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</si>
  <si>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</si>
  <si>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</si>
  <si>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</si>
  <si>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</si>
  <si>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</si>
  <si>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</si>
  <si>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</si>
  <si>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</si>
  <si>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</si>
  <si>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</si>
  <si>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</si>
  <si>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</si>
  <si>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</si>
  <si>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</si>
  <si>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</si>
  <si>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</si>
  <si>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</si>
  <si>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</si>
  <si>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</si>
  <si>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</si>
  <si>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</si>
  <si>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</si>
  <si>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</si>
  <si>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</si>
  <si>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</si>
  <si>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</si>
  <si>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</si>
  <si>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</si>
  <si>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</si>
  <si>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</si>
  <si>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</si>
  <si>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</si>
  <si>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</si>
  <si>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</si>
  <si>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</si>
  <si>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</si>
  <si>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</si>
  <si>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</si>
  <si>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</si>
  <si>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</si>
  <si>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</si>
  <si>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</si>
  <si>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</si>
  <si>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</si>
  <si>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</si>
  <si>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</si>
  <si>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</si>
  <si>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</si>
  <si>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</si>
  <si>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</si>
  <si>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</si>
  <si>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</si>
  <si>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</si>
  <si>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</si>
  <si>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</si>
  <si>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</si>
  <si>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</si>
  <si>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</si>
  <si>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</si>
  <si>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</si>
  <si>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</si>
  <si>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</si>
  <si>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</si>
  <si>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</si>
  <si>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</si>
  <si>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</si>
  <si>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</si>
  <si>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</si>
  <si>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</si>
  <si>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</si>
  <si>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</si>
  <si>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</si>
  <si>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</si>
  <si>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</si>
  <si>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</si>
  <si>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</si>
  <si>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</si>
  <si>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</si>
  <si>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</si>
  <si>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</si>
  <si>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</si>
  <si>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</si>
  <si>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</si>
  <si>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</si>
  <si>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</si>
  <si>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</si>
  <si>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</si>
  <si>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</si>
  <si>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</si>
  <si>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</si>
  <si>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</si>
  <si>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</si>
  <si>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</si>
  <si>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</si>
  <si>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</si>
  <si>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</si>
  <si>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</si>
  <si>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</si>
  <si>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</si>
  <si>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</si>
  <si>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</si>
  <si>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</si>
  <si>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</si>
  <si>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</si>
  <si>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</si>
  <si>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</si>
  <si>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</si>
  <si>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</si>
  <si>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</si>
  <si>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</si>
  <si>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</si>
  <si>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</si>
  <si>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</si>
  <si>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</si>
  <si>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</si>
  <si>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</si>
  <si>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</si>
  <si>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</si>
  <si>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</si>
  <si>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</si>
  <si>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</si>
  <si>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</si>
  <si>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</si>
  <si>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</si>
  <si>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</si>
  <si>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</si>
  <si>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</si>
  <si>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</si>
  <si>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</si>
  <si>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</si>
  <si>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</si>
  <si>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</si>
  <si>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</si>
  <si>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</si>
  <si>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</si>
  <si>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</si>
  <si>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</si>
  <si>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</si>
  <si>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</si>
  <si>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</si>
  <si>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</si>
  <si>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</si>
  <si>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</si>
  <si>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</si>
  <si>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</si>
  <si>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</si>
  <si>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</si>
  <si>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</si>
  <si>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</si>
  <si>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</si>
  <si>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</si>
  <si>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</si>
  <si>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</si>
  <si>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</si>
  <si>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</si>
  <si>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</si>
  <si>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</si>
  <si>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</si>
  <si>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</si>
  <si>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</si>
  <si>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</si>
  <si>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</si>
  <si>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</si>
  <si>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</si>
  <si>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</si>
  <si>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</si>
  <si>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</si>
  <si>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</si>
  <si>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</si>
  <si>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</si>
  <si>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</si>
  <si>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</si>
  <si>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</si>
  <si>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</si>
  <si>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</si>
  <si>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</si>
  <si>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</si>
  <si>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</si>
  <si>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</si>
  <si>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</si>
  <si>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</si>
  <si>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</si>
  <si>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</si>
  <si>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</si>
  <si>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</si>
  <si>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</si>
  <si>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</si>
  <si>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</si>
  <si>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</si>
  <si>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</si>
  <si>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</si>
  <si>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</si>
  <si>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</si>
  <si>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</si>
  <si>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</si>
  <si>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</si>
  <si>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</si>
  <si>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</si>
  <si>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</si>
  <si>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</si>
  <si>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</si>
  <si>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</si>
  <si>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</si>
  <si>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</si>
  <si>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</si>
  <si>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</si>
  <si>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</si>
  <si>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</si>
  <si>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</si>
  <si>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</si>
  <si>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</si>
  <si>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</si>
  <si>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</si>
  <si>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</si>
  <si>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</si>
  <si>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</si>
  <si>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</si>
  <si>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</si>
  <si>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</si>
  <si>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</si>
  <si>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</si>
  <si>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</si>
  <si>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</si>
  <si>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</si>
  <si>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</si>
  <si>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</si>
  <si>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</si>
  <si>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</si>
  <si>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</si>
  <si>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</si>
  <si>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</si>
  <si>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</si>
  <si>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</si>
  <si>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</si>
  <si>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</si>
  <si>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</si>
  <si>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</si>
  <si>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</si>
  <si>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</si>
  <si>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</si>
  <si>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</si>
  <si>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</si>
  <si>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</si>
  <si>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</si>
  <si>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</si>
  <si>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</si>
  <si>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</si>
  <si>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</si>
  <si>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</si>
  <si>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</si>
  <si>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</si>
  <si>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</si>
  <si>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</si>
  <si>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</si>
  <si>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</si>
  <si>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</si>
  <si>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</si>
  <si>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</si>
  <si>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</si>
  <si>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</si>
  <si>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</si>
  <si>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</si>
  <si>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</si>
  <si>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</si>
  <si>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</si>
  <si>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</si>
  <si>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</si>
  <si>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</si>
  <si>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</si>
  <si>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</si>
  <si>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</si>
  <si>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</si>
  <si>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</si>
  <si>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</si>
  <si>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</si>
  <si>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</si>
  <si>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</si>
  <si>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</si>
  <si>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</si>
  <si>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</si>
  <si>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</si>
  <si>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</si>
  <si>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</si>
  <si>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</si>
  <si>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</si>
  <si>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</si>
  <si>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</si>
  <si>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</si>
  <si>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</si>
  <si>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</si>
  <si>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</si>
  <si>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</si>
  <si>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</si>
  <si>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</si>
  <si>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</si>
  <si>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</si>
  <si>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</si>
  <si>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</si>
  <si>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</si>
  <si>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</si>
  <si>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</si>
  <si>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</si>
  <si>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</si>
  <si>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</si>
  <si>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</si>
  <si>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</si>
  <si>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</si>
  <si>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</si>
  <si>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</si>
  <si>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</si>
  <si>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</si>
  <si>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</si>
  <si>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</si>
  <si>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</si>
  <si>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</si>
  <si>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</si>
  <si>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</si>
  <si>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</si>
  <si>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</si>
  <si>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</si>
  <si>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</si>
  <si>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</si>
  <si>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</si>
  <si>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</si>
  <si>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</si>
  <si>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</si>
  <si>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</si>
  <si>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</si>
  <si>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</si>
  <si>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</si>
  <si>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</si>
  <si>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</si>
  <si>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</si>
  <si>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</si>
  <si>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</si>
  <si>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</si>
  <si>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</si>
  <si>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</si>
  <si>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</si>
  <si>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</si>
  <si>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</si>
  <si>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</si>
  <si>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</si>
  <si>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</si>
  <si>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</si>
  <si>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</si>
  <si>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</si>
  <si>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</si>
  <si>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</si>
  <si>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</si>
  <si>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</si>
  <si>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</si>
  <si>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</si>
  <si>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</si>
  <si>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</si>
  <si>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</si>
  <si>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</si>
  <si>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</si>
  <si>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</si>
  <si>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</si>
  <si>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</si>
  <si>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</si>
  <si>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</si>
  <si>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</si>
  <si>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</si>
  <si>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</si>
  <si>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</si>
  <si>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</si>
  <si>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</si>
  <si>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</si>
  <si>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</si>
  <si>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</si>
  <si>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</si>
  <si>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</si>
  <si>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</si>
  <si>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</si>
  <si>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</si>
  <si>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</si>
  <si>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</si>
  <si>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</si>
  <si>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</si>
  <si>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</si>
  <si>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</si>
  <si>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</si>
  <si>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</si>
  <si>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</si>
  <si>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</si>
  <si>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</si>
  <si>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</si>
  <si>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</si>
  <si>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</si>
  <si>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</si>
  <si>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</si>
  <si>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</si>
  <si>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</si>
  <si>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</si>
  <si>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</si>
  <si>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</si>
  <si>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</si>
  <si>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</si>
  <si>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</si>
  <si>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</si>
  <si>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</si>
  <si>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</si>
  <si>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</si>
  <si>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</si>
  <si>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</si>
  <si>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</si>
  <si>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</si>
  <si>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</si>
  <si>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</si>
  <si>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</si>
  <si>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</si>
  <si>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</si>
  <si>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</si>
  <si>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</si>
  <si>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</si>
  <si>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</si>
  <si>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</si>
  <si>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</si>
  <si>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</si>
  <si>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</si>
  <si>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</si>
  <si>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</si>
  <si>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</si>
  <si>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</si>
  <si>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</si>
  <si>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</si>
  <si>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</si>
  <si>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</si>
  <si>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</si>
  <si>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</si>
  <si>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</si>
  <si>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</si>
  <si>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</si>
  <si>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</si>
  <si>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</si>
  <si>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</si>
  <si>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</si>
  <si>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</si>
  <si>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</si>
  <si>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</si>
  <si>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</si>
  <si>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</si>
  <si>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</si>
  <si>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</si>
  <si>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</si>
  <si>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</si>
  <si>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</si>
  <si>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</si>
  <si>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</si>
  <si>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</si>
  <si>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</si>
  <si>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</si>
  <si>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</si>
  <si>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</si>
  <si>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</si>
  <si>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</si>
  <si>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</si>
  <si>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</si>
  <si>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</si>
  <si>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</si>
  <si>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</si>
  <si>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</si>
  <si>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</si>
  <si>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</si>
  <si>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</si>
  <si>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</si>
  <si>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</si>
  <si>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</si>
  <si>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</si>
  <si>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</si>
  <si>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</si>
  <si>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</si>
  <si>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</si>
  <si>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</si>
  <si>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</si>
  <si>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</si>
  <si>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</si>
  <si>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</si>
  <si>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</si>
  <si>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</si>
  <si>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</si>
  <si>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</si>
  <si>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</si>
  <si>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</si>
  <si>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</si>
  <si>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</si>
  <si>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</si>
  <si>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</si>
  <si>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</si>
  <si>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</si>
  <si>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</si>
  <si>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</si>
  <si>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</si>
  <si>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</si>
  <si>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</si>
  <si>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</si>
  <si>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</si>
  <si>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</si>
  <si>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</si>
  <si>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</si>
  <si>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</si>
  <si>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</si>
  <si>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</si>
  <si>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</si>
  <si>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</si>
  <si>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</si>
  <si>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</si>
  <si>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</si>
  <si>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</si>
  <si>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</si>
  <si>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</si>
  <si>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</si>
  <si>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</si>
  <si>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</si>
  <si>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</si>
  <si>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</si>
  <si>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</si>
  <si>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</si>
  <si>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</si>
  <si>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</si>
  <si>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</si>
  <si>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</si>
  <si>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</si>
  <si>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</si>
  <si>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</si>
  <si>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</si>
  <si>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</si>
  <si>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</si>
  <si>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</si>
  <si>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</si>
  <si>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</si>
  <si>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</si>
  <si>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</si>
  <si>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</si>
  <si>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</si>
  <si>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</si>
  <si>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</si>
  <si>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</si>
  <si>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</si>
  <si>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</si>
  <si>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</si>
  <si>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</si>
  <si>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</si>
  <si>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</si>
  <si>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</si>
  <si>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</si>
  <si>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</si>
  <si>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</si>
  <si>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</si>
  <si>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</si>
  <si>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</si>
  <si>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</si>
  <si>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</si>
  <si>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</si>
  <si>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</si>
  <si>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</si>
  <si>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</si>
  <si>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</si>
  <si>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</si>
  <si>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</si>
  <si>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</si>
  <si>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</si>
  <si>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</si>
  <si>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</si>
  <si>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</si>
  <si>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</si>
  <si>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</si>
  <si>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</si>
  <si>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</si>
  <si>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</si>
  <si>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</si>
  <si>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</si>
  <si>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</si>
  <si>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</si>
  <si>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</si>
  <si>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</si>
  <si>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</si>
  <si>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</si>
  <si>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</si>
  <si>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</si>
  <si>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</si>
  <si>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</si>
  <si>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</si>
  <si>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</si>
  <si>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</si>
  <si>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</si>
  <si>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</si>
  <si>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</si>
  <si>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</si>
  <si>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</si>
  <si>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</si>
  <si>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</si>
  <si>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</si>
  <si>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</si>
  <si>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</si>
  <si>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</si>
  <si>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</si>
  <si>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</si>
  <si>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</si>
  <si>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</si>
  <si>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</si>
  <si>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</si>
  <si>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</si>
  <si>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</si>
  <si>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</si>
  <si>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</si>
  <si>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</si>
  <si>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</si>
  <si>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</si>
  <si>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</si>
  <si>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</si>
  <si>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</si>
  <si>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</si>
  <si>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</si>
  <si>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</si>
  <si>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</si>
  <si>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</si>
  <si>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</si>
  <si>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</si>
  <si>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</si>
  <si>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</si>
  <si>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</si>
  <si>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</si>
  <si>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</si>
  <si>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</si>
  <si>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</si>
  <si>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</si>
  <si>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</si>
  <si>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</si>
  <si>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</si>
  <si>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</si>
  <si>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</si>
  <si>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</si>
  <si>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</si>
  <si>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</si>
  <si>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</si>
  <si>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</si>
  <si>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</si>
  <si>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</si>
  <si>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</si>
  <si>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</si>
  <si>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</si>
  <si>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</si>
  <si>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</si>
  <si>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</si>
  <si>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</si>
  <si>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</si>
  <si>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</si>
  <si>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</si>
  <si>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</si>
  <si>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</si>
  <si>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</si>
  <si>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</si>
  <si>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</si>
  <si>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</si>
  <si>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</si>
  <si>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</si>
  <si>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</si>
  <si>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</si>
  <si>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</si>
  <si>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</si>
  <si>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</si>
  <si>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</si>
  <si>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</si>
  <si>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</si>
  <si>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</si>
  <si>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</si>
  <si>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</si>
  <si>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</si>
  <si>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</si>
  <si>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</si>
  <si>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</si>
  <si>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</si>
  <si>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</si>
  <si>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</si>
  <si>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</si>
  <si>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</si>
  <si>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</si>
  <si>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</si>
  <si>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</si>
  <si>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</si>
  <si>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</si>
  <si>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</si>
  <si>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</si>
  <si>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</si>
  <si>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</si>
  <si>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</si>
  <si>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</si>
  <si>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</si>
  <si>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</si>
  <si>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</si>
  <si>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</si>
  <si>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</si>
  <si>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</si>
  <si>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</si>
  <si>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</si>
  <si>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</si>
  <si>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</si>
  <si>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</si>
  <si>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</si>
  <si>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</si>
  <si>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</si>
  <si>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</si>
  <si>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</si>
  <si>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</si>
  <si>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</si>
  <si>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</si>
  <si>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</si>
  <si>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</si>
  <si>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</si>
  <si>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</si>
  <si>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</si>
  <si>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</si>
  <si>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</si>
  <si>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</si>
  <si>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</si>
  <si>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</si>
  <si>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</si>
  <si>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</si>
  <si>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</si>
  <si>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</si>
  <si>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</si>
  <si>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</si>
  <si>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</si>
  <si>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</si>
  <si>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</si>
  <si>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</si>
  <si>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</si>
  <si>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</si>
  <si>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</si>
  <si>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</si>
  <si>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</si>
  <si>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</si>
  <si>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</si>
  <si>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</si>
  <si>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</si>
  <si>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</si>
  <si>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</si>
  <si>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</si>
  <si>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</si>
  <si>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</si>
  <si>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</si>
  <si>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</si>
  <si>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</si>
  <si>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</si>
  <si>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</si>
  <si>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</si>
  <si>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</si>
  <si>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</si>
  <si>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</si>
  <si>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</si>
  <si>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</si>
  <si>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</si>
  <si>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</si>
  <si>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</si>
  <si>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</si>
  <si>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</si>
  <si>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</si>
  <si>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</si>
  <si>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</si>
  <si>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</si>
  <si>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</si>
  <si>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</si>
  <si>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</si>
  <si>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</si>
  <si>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</si>
  <si>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</si>
  <si>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</si>
  <si>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</si>
  <si>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</si>
  <si>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</si>
  <si>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</si>
  <si>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</si>
  <si>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</si>
  <si>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</si>
  <si>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</si>
  <si>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</si>
  <si>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</si>
  <si>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</si>
  <si>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</si>
  <si>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</si>
  <si>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</si>
  <si>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</si>
  <si>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</si>
  <si>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</si>
  <si>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</si>
  <si>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</si>
  <si>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</si>
  <si>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</si>
  <si>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</si>
  <si>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</si>
  <si>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</si>
  <si>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</si>
  <si>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</si>
  <si>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</si>
  <si>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</si>
  <si>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</si>
  <si>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</si>
  <si>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</si>
  <si>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</si>
  <si>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</si>
  <si>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</si>
  <si>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</si>
  <si>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</si>
  <si>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</si>
  <si>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</si>
  <si>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</si>
  <si>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</si>
  <si>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</si>
  <si>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</si>
  <si>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</si>
  <si>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</si>
  <si>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</si>
  <si>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</si>
  <si>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</si>
  <si>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</si>
  <si>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</si>
  <si>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</si>
  <si>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</si>
  <si>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</si>
  <si>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</si>
  <si>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</si>
  <si>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</si>
  <si>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</si>
  <si>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</si>
  <si>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</si>
  <si>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</si>
  <si>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</si>
  <si>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</si>
  <si>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</si>
  <si>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</si>
  <si>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</si>
  <si>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</si>
  <si>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</si>
  <si>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</si>
  <si>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</si>
  <si>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</si>
  <si>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</si>
  <si>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</si>
  <si>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</si>
  <si>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</si>
  <si>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</si>
  <si>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</si>
  <si>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</si>
  <si>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</si>
  <si>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</si>
  <si>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</si>
  <si>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</si>
  <si>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</si>
  <si>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</si>
  <si>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</si>
  <si>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</si>
  <si>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</si>
  <si>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</si>
  <si>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</si>
  <si>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</si>
  <si>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</si>
  <si>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</si>
  <si>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</si>
  <si>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</si>
  <si>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</si>
  <si>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</si>
  <si>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</si>
  <si>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</si>
  <si>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</si>
  <si>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</si>
  <si>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</si>
  <si>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</si>
  <si>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</si>
  <si>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</si>
  <si>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</si>
  <si>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</si>
  <si>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</si>
  <si>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</si>
  <si>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</si>
  <si>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</si>
  <si>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</si>
  <si>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</si>
  <si>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</si>
  <si>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</si>
  <si>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</si>
  <si>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</si>
  <si>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</si>
  <si>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</si>
  <si>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</si>
  <si>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</si>
  <si>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</si>
  <si>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</si>
  <si>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</si>
  <si>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</si>
  <si>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</si>
  <si>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</si>
  <si>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</si>
  <si>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</si>
  <si>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</si>
  <si>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</si>
  <si>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</si>
  <si>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</si>
  <si>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</si>
  <si>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</si>
  <si>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</si>
  <si>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</si>
  <si>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</si>
  <si>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</si>
  <si>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</si>
  <si>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</si>
  <si>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</si>
  <si>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</si>
  <si>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</si>
  <si>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</si>
  <si>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</si>
  <si>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</si>
  <si>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</si>
  <si>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</si>
  <si>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</si>
  <si>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</si>
  <si>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</si>
  <si>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</si>
  <si>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</si>
  <si>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</si>
  <si>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</si>
  <si>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</si>
  <si>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</si>
  <si>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</si>
  <si>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</si>
  <si>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</si>
  <si>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</si>
  <si>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</si>
  <si>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</si>
  <si>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</si>
  <si>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</si>
  <si>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</si>
  <si>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</si>
  <si>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</si>
  <si>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</si>
  <si>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</si>
  <si>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</si>
  <si>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</si>
  <si>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</si>
  <si>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</si>
  <si>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</si>
  <si>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</si>
  <si>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</si>
  <si>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</si>
  <si>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</si>
  <si>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</si>
  <si>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</si>
  <si>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</si>
  <si>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</si>
  <si>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</si>
  <si>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</si>
  <si>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</si>
  <si>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</si>
  <si>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</si>
  <si>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</si>
  <si>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</si>
  <si>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</si>
  <si>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</si>
  <si>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</si>
  <si>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</si>
  <si>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</si>
  <si>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</si>
  <si>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</si>
  <si>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</si>
  <si>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</si>
  <si>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</si>
  <si>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</si>
  <si>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</si>
  <si>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</si>
  <si>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</si>
  <si>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</si>
  <si>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</si>
  <si>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</si>
  <si>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</si>
  <si>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</si>
  <si>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</si>
  <si>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</si>
  <si>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</si>
  <si>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</si>
  <si>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</si>
  <si>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</si>
  <si>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</si>
  <si>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</si>
  <si>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</si>
  <si>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</si>
  <si>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</si>
  <si>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</si>
  <si>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</si>
  <si>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</si>
  <si>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</si>
  <si>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</si>
  <si>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</si>
  <si>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</si>
  <si>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</si>
  <si>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</si>
  <si>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</si>
  <si>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</si>
  <si>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</si>
  <si>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</si>
  <si>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</si>
  <si>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</si>
  <si>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</si>
  <si>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</si>
  <si>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</si>
  <si>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</si>
  <si>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</si>
  <si>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</si>
  <si>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</si>
  <si>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</si>
  <si>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</si>
  <si>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</si>
  <si>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</si>
  <si>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</si>
  <si>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</si>
  <si>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</si>
  <si>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</si>
  <si>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</si>
  <si>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</si>
  <si>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</si>
  <si>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</si>
  <si>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</si>
  <si>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</si>
  <si>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</si>
  <si>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</si>
  <si>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</si>
  <si>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</si>
  <si>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</si>
  <si>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</si>
  <si>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</si>
  <si>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</si>
  <si>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</si>
  <si>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</si>
  <si>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</si>
  <si>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</si>
  <si>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</si>
  <si>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</si>
  <si>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</si>
  <si>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</si>
  <si>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</si>
  <si>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</si>
  <si>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</si>
  <si>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</si>
  <si>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</si>
  <si>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</si>
  <si>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</si>
  <si>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</si>
  <si>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</si>
  <si>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</si>
  <si>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</si>
  <si>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</si>
  <si>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</si>
  <si>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</si>
  <si>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</si>
  <si>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</si>
  <si>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</si>
  <si>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</si>
  <si>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</si>
  <si>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</si>
  <si>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</si>
  <si>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</si>
  <si>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</si>
  <si>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</si>
  <si>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</si>
  <si>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</si>
  <si>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</si>
  <si>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</si>
  <si>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</si>
  <si>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</si>
  <si>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</si>
  <si>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</si>
  <si>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</si>
  <si>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</si>
  <si>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</si>
  <si>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</si>
  <si>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</si>
  <si>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</si>
  <si>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</si>
  <si>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</si>
  <si>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</si>
  <si>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</si>
  <si>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</si>
  <si>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</si>
  <si>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</si>
  <si>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</si>
  <si>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</si>
  <si>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</si>
  <si>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</si>
  <si>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</si>
  <si>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</si>
  <si>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</si>
  <si>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</si>
  <si>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</si>
  <si>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</si>
  <si>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</si>
  <si>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</si>
  <si>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</si>
  <si>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</si>
  <si>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</si>
  <si>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</si>
  <si>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</si>
  <si>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</si>
  <si>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</si>
  <si>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</si>
  <si>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</si>
  <si>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</si>
  <si>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</si>
  <si>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</si>
  <si>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</si>
  <si>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</si>
  <si>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</si>
  <si>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</si>
  <si>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</si>
  <si>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</si>
  <si>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</si>
  <si>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</si>
  <si>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</si>
  <si>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</si>
  <si>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</si>
  <si>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</si>
  <si>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</si>
  <si>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</si>
  <si>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</si>
  <si>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</si>
  <si>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</si>
  <si>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</si>
  <si>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</si>
  <si>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</si>
  <si>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</si>
  <si>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</si>
  <si>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</si>
  <si>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</si>
  <si>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</si>
  <si>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</si>
  <si>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</si>
  <si>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</si>
  <si>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</si>
  <si>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</si>
  <si>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</si>
  <si>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</si>
  <si>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</si>
  <si>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</si>
  <si>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</si>
  <si>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</si>
  <si>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</si>
  <si>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</si>
  <si>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</si>
  <si>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</si>
  <si>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</si>
  <si>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</si>
  <si>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</si>
  <si>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</si>
  <si>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</si>
  <si>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</si>
  <si>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</si>
  <si>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</si>
  <si>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</si>
  <si>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</si>
  <si>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</si>
  <si>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</si>
  <si>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</si>
  <si>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</si>
  <si>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</si>
  <si>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</si>
  <si>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</si>
  <si>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</si>
  <si>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</si>
  <si>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</si>
  <si>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</si>
  <si>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</si>
  <si>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</si>
  <si>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</si>
  <si>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</si>
  <si>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</si>
  <si>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</si>
  <si>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</si>
  <si>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</si>
  <si>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</si>
  <si>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</si>
  <si>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</si>
  <si>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</si>
  <si>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</si>
  <si>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</si>
  <si>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</si>
  <si>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</si>
  <si>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</si>
  <si>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</si>
  <si>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</si>
  <si>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</si>
  <si>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</si>
  <si>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</si>
  <si>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</si>
  <si>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</si>
  <si>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</si>
  <si>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</si>
  <si>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</si>
  <si>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</si>
  <si>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</si>
  <si>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</si>
  <si>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</si>
  <si>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</si>
  <si>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</si>
  <si>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</si>
  <si>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</si>
  <si>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</si>
  <si>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</si>
  <si>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</si>
  <si>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</si>
  <si>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</si>
  <si>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</si>
  <si>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</si>
  <si>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</si>
  <si>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</si>
  <si>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</si>
  <si>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</si>
  <si>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</si>
  <si>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</si>
  <si>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</si>
  <si>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</si>
  <si>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</si>
  <si>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</si>
  <si>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</si>
  <si>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</si>
  <si>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</si>
  <si>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</si>
  <si>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</si>
  <si>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</si>
  <si>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</si>
  <si>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</si>
  <si>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</si>
  <si>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</si>
  <si>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</si>
  <si>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</si>
  <si>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</si>
  <si>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</si>
  <si>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</si>
  <si>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</si>
  <si>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</si>
  <si>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</si>
  <si>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</si>
  <si>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</si>
  <si>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</si>
  <si>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</si>
  <si>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</si>
  <si>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</si>
  <si>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</si>
  <si>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</si>
  <si>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</si>
  <si>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</si>
  <si>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</si>
  <si>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</si>
  <si>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</si>
  <si>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</si>
  <si>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</si>
  <si>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</si>
  <si>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</si>
  <si>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</si>
  <si>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</si>
  <si>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</si>
  <si>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</si>
  <si>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</si>
  <si>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</si>
  <si>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</si>
  <si>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</si>
  <si>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</si>
  <si>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</si>
  <si>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</si>
  <si>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</si>
  <si>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</si>
  <si>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</si>
  <si>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</si>
  <si>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</si>
  <si>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</si>
  <si>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</si>
  <si>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</si>
  <si>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</si>
  <si>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</si>
  <si>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</si>
  <si>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</si>
  <si>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</si>
  <si>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</si>
  <si>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</si>
  <si>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</si>
  <si>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</si>
  <si>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</si>
  <si>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</si>
  <si>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</si>
  <si>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</si>
  <si>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</si>
  <si>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</si>
  <si>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</si>
  <si>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</si>
  <si>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</si>
  <si>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</si>
  <si>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</si>
  <si>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</si>
  <si>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</si>
  <si>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</si>
  <si>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</si>
  <si>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</si>
  <si>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</si>
  <si>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</si>
  <si>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</si>
  <si>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</si>
  <si>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</si>
  <si>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</si>
  <si>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</si>
  <si>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</si>
  <si>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</si>
  <si>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</si>
  <si>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</si>
  <si>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</si>
  <si>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</si>
  <si>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</si>
  <si>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</si>
  <si>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</si>
  <si>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</si>
  <si>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</si>
  <si>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</si>
  <si>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</si>
  <si>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</si>
  <si>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</si>
  <si>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</si>
  <si>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</si>
  <si>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</si>
  <si>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</si>
  <si>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</si>
  <si>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</si>
  <si>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</si>
  <si>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</si>
  <si>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</si>
  <si>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</si>
  <si>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</si>
  <si>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</si>
  <si>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</si>
  <si>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</si>
  <si>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</si>
  <si>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</si>
  <si>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</si>
  <si>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</si>
  <si>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</si>
  <si>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</si>
  <si>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</si>
  <si>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</si>
  <si>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</si>
  <si>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</si>
  <si>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</si>
  <si>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</si>
  <si>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</si>
  <si>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</si>
  <si>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</si>
  <si>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</si>
  <si>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</si>
  <si>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</si>
  <si>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</si>
  <si>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</si>
  <si>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</si>
  <si>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</si>
  <si>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</si>
  <si>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</si>
  <si>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</si>
  <si>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</si>
  <si>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</si>
  <si>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</si>
  <si>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</si>
  <si>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</si>
  <si>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</si>
  <si>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</si>
  <si>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</si>
  <si>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</si>
  <si>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</si>
  <si>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</si>
  <si>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</si>
  <si>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</si>
  <si>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</si>
  <si>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</si>
  <si>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</si>
  <si>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</si>
  <si>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</si>
  <si>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</si>
  <si>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</si>
  <si>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</si>
  <si>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</si>
  <si>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</si>
  <si>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</si>
  <si>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</si>
  <si>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</si>
  <si>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</si>
  <si>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</si>
  <si>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</si>
  <si>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</si>
  <si>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</si>
  <si>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</si>
  <si>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</si>
  <si>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</si>
  <si>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</si>
  <si>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</si>
  <si>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</si>
  <si>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</si>
  <si>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</si>
  <si>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</si>
  <si>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</si>
  <si>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</si>
  <si>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</si>
  <si>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</si>
  <si>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</si>
  <si>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</si>
  <si>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</si>
  <si>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</si>
  <si>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</si>
  <si>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</si>
  <si>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</si>
  <si>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</si>
  <si>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</si>
  <si>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</si>
  <si>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</si>
  <si>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</si>
  <si>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</si>
  <si>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</si>
  <si>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</si>
  <si>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</si>
  <si>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</si>
  <si>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</si>
  <si>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</si>
  <si>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</si>
  <si>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</si>
  <si>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</si>
  <si>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</si>
  <si>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</si>
  <si>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</si>
  <si>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</si>
  <si>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</si>
  <si>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</si>
  <si>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</si>
  <si>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</si>
  <si>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</si>
  <si>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</si>
  <si>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</si>
  <si>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</si>
  <si>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</si>
  <si>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</si>
  <si>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</si>
  <si>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</si>
  <si>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</si>
  <si>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</si>
  <si>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</si>
  <si>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</si>
  <si>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</si>
  <si>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</si>
  <si>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</si>
  <si>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</si>
  <si>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</si>
  <si>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</si>
  <si>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</si>
  <si>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</si>
  <si>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</si>
  <si>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</si>
  <si>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</si>
  <si>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</si>
  <si>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</si>
  <si>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</si>
  <si>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</si>
  <si>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</si>
  <si>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</si>
  <si>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</si>
  <si>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</si>
  <si>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</si>
  <si>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</si>
  <si>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</si>
  <si>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</si>
  <si>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</si>
  <si>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</si>
  <si>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</si>
  <si>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</si>
  <si>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</si>
  <si>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</si>
  <si>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</si>
  <si>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</si>
  <si>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</si>
  <si>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</si>
  <si>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</si>
  <si>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</si>
  <si>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</si>
  <si>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</si>
  <si>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</si>
  <si>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</si>
  <si>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</si>
  <si>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</si>
  <si>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</si>
  <si>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</si>
  <si>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</si>
  <si>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</si>
  <si>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</si>
  <si>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</si>
  <si>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</si>
  <si>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</si>
  <si>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</si>
  <si>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</si>
  <si>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</si>
  <si>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</si>
  <si>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</si>
  <si>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</si>
  <si>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</si>
  <si>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</si>
  <si>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</si>
  <si>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</si>
  <si>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</si>
  <si>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</si>
  <si>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</si>
  <si>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</si>
  <si>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</si>
  <si>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</si>
  <si>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</si>
  <si>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</si>
  <si>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</si>
  <si>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</si>
  <si>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</si>
  <si>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</si>
  <si>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</si>
  <si>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</si>
  <si>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</si>
  <si>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</si>
  <si>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</si>
  <si>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</si>
  <si>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</si>
  <si>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</si>
  <si>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</si>
  <si>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</si>
  <si>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</si>
  <si>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</si>
  <si>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</si>
  <si>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</si>
  <si>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</si>
  <si>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</si>
  <si>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</si>
  <si>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</si>
  <si>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</si>
  <si>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</si>
  <si>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</si>
  <si>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</si>
  <si>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</si>
  <si>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</si>
  <si>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</si>
  <si>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</si>
  <si>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</si>
  <si>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</si>
  <si>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</si>
  <si>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</si>
  <si>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</si>
  <si>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</si>
  <si>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</si>
  <si>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</si>
  <si>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</si>
  <si>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</si>
  <si>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</si>
  <si>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</si>
  <si>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</si>
  <si>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</si>
  <si>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</si>
  <si>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</si>
  <si>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</si>
  <si>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</si>
  <si>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</si>
  <si>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</si>
  <si>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</si>
  <si>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</si>
  <si>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</si>
  <si>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</si>
  <si>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</si>
  <si>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</si>
  <si>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</si>
  <si>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</si>
  <si>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</si>
  <si>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</si>
  <si>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</si>
  <si>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</si>
  <si>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</si>
  <si>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</si>
  <si>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</si>
  <si>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</si>
  <si>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</si>
  <si>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</si>
  <si>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</si>
  <si>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</si>
  <si>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</si>
  <si>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</si>
  <si>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</si>
  <si>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</si>
  <si>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</si>
  <si>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</si>
  <si>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</si>
  <si>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</si>
  <si>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</si>
  <si>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</si>
  <si>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</si>
  <si>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</si>
  <si>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</si>
  <si>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</si>
  <si>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</si>
  <si>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</si>
  <si>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</si>
  <si>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</si>
  <si>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</si>
  <si>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</si>
  <si>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</si>
  <si>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</si>
  <si>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</si>
  <si>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</si>
  <si>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</si>
  <si>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</si>
  <si>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</si>
  <si>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</si>
  <si>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</si>
  <si>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</si>
  <si>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</si>
  <si>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</si>
  <si>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</si>
  <si>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</si>
  <si>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</si>
  <si>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</si>
  <si>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</si>
  <si>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</si>
  <si>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</si>
  <si>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</si>
  <si>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</si>
  <si>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</si>
  <si>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</si>
  <si>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</si>
  <si>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</si>
  <si>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</si>
  <si>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</si>
  <si>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</si>
  <si>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</si>
  <si>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</si>
  <si>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</si>
  <si>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</si>
  <si>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</si>
  <si>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</si>
  <si>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</si>
  <si>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</si>
  <si>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</si>
  <si>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</si>
  <si>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</si>
  <si>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</si>
  <si>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</si>
  <si>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</si>
  <si>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</si>
  <si>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</si>
  <si>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</si>
  <si>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</si>
  <si>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</si>
  <si>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</si>
  <si>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</si>
  <si>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</si>
  <si>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</si>
  <si>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</si>
  <si>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</si>
  <si>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</si>
  <si>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</si>
  <si>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</si>
  <si>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</si>
  <si>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</si>
  <si>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</si>
  <si>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</si>
  <si>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</si>
  <si>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</si>
  <si>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</si>
  <si>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</si>
  <si>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</si>
  <si>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</si>
  <si>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</si>
  <si>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</si>
  <si>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</si>
  <si>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</si>
  <si>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</si>
  <si>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</si>
  <si>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</si>
  <si>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</si>
  <si>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</si>
  <si>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</si>
  <si>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</si>
  <si>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</si>
  <si>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</si>
  <si>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</si>
  <si>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</si>
  <si>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</si>
  <si>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</si>
  <si>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</si>
  <si>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</si>
  <si>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</si>
  <si>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</si>
  <si>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</si>
  <si>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</si>
  <si>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</si>
  <si>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</si>
  <si>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</si>
  <si>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</si>
  <si>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</si>
  <si>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</si>
  <si>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</si>
  <si>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</si>
  <si>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</si>
  <si>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</si>
  <si>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</si>
  <si>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</si>
  <si>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</si>
  <si>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</si>
  <si>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</si>
  <si>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</si>
  <si>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</si>
  <si>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</si>
  <si>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</si>
  <si>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</si>
  <si>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</si>
  <si>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</si>
  <si>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</si>
  <si>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</si>
  <si>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</si>
  <si>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</si>
  <si>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</si>
  <si>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</si>
  <si>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</si>
  <si>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</si>
  <si>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</si>
  <si>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</si>
  <si>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</si>
  <si>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</si>
  <si>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</si>
  <si>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</si>
  <si>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</si>
  <si>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</si>
  <si>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</si>
  <si>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</si>
  <si>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</si>
  <si>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</si>
  <si>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</si>
  <si>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</si>
  <si>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</si>
  <si>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</si>
  <si>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</si>
  <si>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</si>
  <si>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</si>
  <si>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</si>
  <si>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</si>
  <si>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</si>
  <si>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</si>
  <si>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</si>
  <si>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</si>
  <si>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</si>
  <si>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</si>
  <si>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</si>
  <si>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</si>
  <si>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</si>
  <si>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</si>
  <si>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</si>
  <si>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</si>
  <si>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</si>
  <si>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</si>
  <si>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</si>
  <si>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</si>
  <si>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</si>
  <si>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</si>
  <si>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</si>
  <si>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</si>
  <si>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</si>
  <si>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</si>
  <si>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</si>
  <si>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</si>
  <si>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</si>
  <si>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</si>
  <si>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</si>
  <si>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</si>
  <si>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</si>
  <si>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</si>
  <si>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</si>
  <si>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</si>
  <si>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</si>
  <si>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</si>
  <si>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</si>
  <si>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</si>
  <si>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</si>
  <si>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</si>
  <si>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</si>
  <si>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</si>
  <si>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</si>
  <si>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</si>
  <si>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</si>
  <si>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</si>
  <si>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</si>
  <si>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</si>
  <si>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</si>
  <si>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</si>
  <si>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</si>
  <si>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</si>
  <si>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</si>
  <si>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</si>
  <si>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</si>
  <si>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</si>
  <si>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</si>
  <si>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</si>
  <si>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</si>
  <si>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</si>
  <si>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</si>
  <si>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</si>
  <si>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</si>
  <si>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</si>
  <si>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</si>
  <si>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</si>
  <si>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</si>
  <si>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</si>
  <si>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</si>
  <si>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</si>
  <si>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</si>
  <si>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</si>
  <si>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</si>
  <si>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</si>
  <si>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</si>
  <si>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</si>
  <si>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</si>
  <si>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</si>
  <si>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</si>
  <si>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</si>
  <si>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</si>
  <si>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</si>
  <si>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</si>
  <si>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</si>
  <si>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</si>
  <si>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</si>
  <si>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</si>
  <si>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</si>
  <si>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</si>
  <si>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</si>
  <si>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</si>
  <si>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</si>
  <si>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</si>
  <si>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</si>
  <si>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</si>
  <si>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</si>
  <si>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</si>
  <si>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</si>
  <si>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</si>
  <si>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</si>
  <si>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</si>
  <si>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</si>
  <si>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</si>
  <si>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</si>
  <si>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</si>
  <si>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</si>
  <si>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</si>
  <si>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</si>
  <si>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</si>
  <si>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</si>
  <si>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</si>
  <si>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</si>
  <si>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</si>
  <si>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</si>
  <si>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</si>
  <si>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</si>
  <si>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</si>
  <si>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</si>
  <si>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</si>
  <si>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</si>
  <si>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</si>
  <si>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</si>
  <si>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</si>
  <si>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</si>
  <si>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</si>
  <si>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</si>
  <si>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</si>
  <si>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</si>
  <si>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</si>
  <si>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</si>
  <si>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</si>
  <si>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</si>
  <si>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</si>
  <si>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</si>
  <si>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</si>
  <si>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</si>
  <si>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</si>
  <si>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</si>
  <si>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</si>
  <si>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</si>
  <si>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</si>
  <si>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</si>
  <si>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</si>
  <si>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</si>
  <si>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</si>
  <si>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</si>
  <si>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</si>
  <si>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</si>
  <si>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</si>
  <si>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</si>
  <si>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</si>
  <si>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</si>
  <si>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</si>
  <si>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</si>
  <si>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</si>
  <si>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</si>
  <si>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</si>
  <si>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</si>
  <si>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</si>
  <si>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</si>
  <si>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</si>
  <si>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</si>
  <si>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</si>
  <si>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</si>
  <si>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</si>
  <si>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</si>
  <si>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</si>
  <si>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</si>
  <si>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</si>
  <si>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</si>
  <si>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</si>
  <si>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</si>
  <si>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</si>
  <si>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</si>
  <si>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</si>
  <si>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</si>
  <si>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</si>
  <si>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</si>
  <si>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</si>
  <si>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</si>
  <si>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</si>
  <si>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</si>
  <si>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</si>
  <si>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</si>
  <si>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</si>
  <si>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</si>
  <si>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</si>
  <si>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</si>
  <si>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</si>
  <si>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</si>
  <si>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</si>
  <si>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</si>
  <si>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</si>
  <si>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</si>
  <si>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</si>
  <si>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</si>
  <si>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</si>
  <si>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</si>
  <si>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</si>
  <si>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</si>
  <si>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</si>
  <si>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</si>
  <si>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</si>
  <si>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</si>
  <si>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</si>
  <si>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</si>
  <si>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</si>
  <si>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</si>
  <si>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</si>
  <si>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</si>
  <si>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</si>
  <si>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</si>
  <si>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</si>
  <si>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</si>
  <si>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</si>
  <si>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</si>
  <si>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</si>
  <si>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</si>
  <si>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</si>
  <si>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</si>
  <si>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</si>
  <si>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</si>
  <si>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</si>
  <si>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</si>
  <si>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</si>
  <si>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</si>
  <si>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</si>
  <si>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</si>
  <si>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</si>
  <si>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</si>
  <si>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</si>
  <si>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</si>
  <si>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</si>
  <si>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</si>
  <si>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</si>
  <si>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</si>
  <si>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</si>
  <si>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</si>
  <si>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</si>
  <si>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</si>
  <si>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</si>
  <si>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</si>
  <si>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</si>
  <si>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</si>
  <si>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</si>
  <si>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</si>
  <si>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</si>
  <si>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</si>
  <si>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</si>
  <si>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</si>
  <si>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</si>
  <si>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</si>
  <si>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</si>
  <si>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</si>
  <si>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</si>
  <si>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</si>
  <si>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</si>
  <si>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</si>
  <si>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</si>
  <si>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</si>
  <si>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</si>
  <si>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</si>
  <si>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</si>
  <si>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</si>
  <si>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</si>
  <si>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</si>
  <si>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</si>
  <si>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</si>
  <si>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</si>
  <si>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</si>
  <si>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</si>
  <si>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</si>
  <si>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</si>
  <si>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</si>
  <si>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</si>
  <si>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</si>
  <si>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</si>
  <si>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</si>
  <si>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</si>
  <si>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</si>
  <si>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</si>
  <si>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</si>
  <si>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</si>
  <si>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</si>
  <si>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</si>
  <si>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</si>
  <si>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</si>
  <si>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</si>
  <si>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</si>
  <si>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</si>
  <si>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</si>
  <si>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</si>
  <si>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</si>
  <si>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</si>
  <si>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</si>
  <si>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</si>
  <si>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</si>
  <si>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</si>
  <si>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</si>
  <si>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</si>
  <si>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</si>
  <si>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</si>
  <si>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</si>
  <si>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</si>
  <si>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</si>
  <si>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</si>
  <si>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</si>
  <si>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</si>
  <si>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</si>
  <si>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</si>
  <si>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</si>
  <si>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</si>
  <si>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</si>
  <si>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</si>
  <si>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</si>
  <si>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</si>
  <si>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</si>
  <si>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</si>
  <si>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</si>
  <si>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</si>
  <si>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</si>
  <si>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</si>
  <si>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</si>
  <si>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</si>
  <si>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</si>
  <si>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</si>
  <si>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</si>
  <si>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</si>
  <si>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</si>
  <si>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</si>
  <si>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</si>
  <si>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</si>
  <si>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</si>
  <si>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</si>
  <si>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</si>
  <si>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</si>
  <si>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</si>
  <si>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</si>
  <si>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</si>
  <si>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</si>
  <si>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</si>
  <si>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</si>
  <si>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</si>
  <si>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</si>
  <si>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</si>
  <si>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</si>
  <si>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</si>
  <si>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</si>
  <si>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</si>
  <si>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</si>
  <si>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</si>
  <si>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</si>
  <si>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</si>
  <si>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</si>
  <si>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</si>
  <si>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</si>
  <si>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</si>
  <si>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</si>
  <si>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</si>
  <si>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</si>
  <si>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</si>
  <si>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</si>
  <si>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</si>
  <si>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</si>
  <si>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</si>
  <si>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</si>
  <si>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</si>
  <si>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</si>
  <si>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</si>
  <si>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</si>
  <si>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</si>
  <si>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</si>
  <si>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</si>
  <si>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</si>
  <si>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</si>
  <si>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</si>
  <si>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</si>
  <si>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</si>
  <si>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</si>
  <si>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</si>
  <si>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</si>
  <si>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</si>
  <si>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</si>
  <si>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</si>
  <si>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</si>
  <si>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</si>
  <si>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</si>
  <si>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</si>
  <si>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</si>
  <si>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</si>
  <si>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</si>
  <si>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</si>
  <si>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</si>
  <si>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</si>
  <si>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</si>
  <si>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</si>
  <si>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</si>
  <si>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</si>
  <si>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</si>
  <si>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</si>
  <si>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</si>
  <si>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</si>
  <si>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</si>
  <si>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</si>
  <si>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</si>
  <si>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</si>
  <si>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</si>
  <si>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</si>
  <si>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</si>
  <si>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</si>
  <si>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</si>
  <si>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</si>
  <si>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</si>
  <si>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</si>
  <si>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</si>
  <si>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</si>
  <si>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</si>
  <si>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</si>
  <si>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</si>
  <si>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</si>
  <si>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</si>
  <si>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</si>
  <si>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</si>
  <si>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</si>
  <si>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</si>
  <si>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</si>
  <si>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</si>
  <si>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</si>
  <si>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</si>
  <si>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</si>
  <si>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</si>
  <si>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</si>
  <si>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</si>
  <si>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</si>
  <si>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</si>
  <si>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</si>
  <si>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</si>
  <si>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</si>
  <si>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</si>
  <si>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</si>
  <si>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</si>
  <si>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</si>
  <si>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</si>
  <si>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</si>
  <si>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</si>
  <si>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</si>
  <si>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</si>
  <si>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</si>
  <si>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</si>
  <si>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</si>
  <si>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</si>
  <si>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</si>
  <si>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</si>
  <si>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</si>
  <si>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</si>
  <si>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</si>
  <si>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</si>
  <si>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</si>
  <si>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</si>
  <si>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</si>
  <si>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</si>
  <si>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</si>
  <si>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</si>
  <si>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</si>
  <si>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</si>
  <si>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</si>
  <si>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</si>
  <si>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</si>
  <si>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</si>
  <si>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</si>
  <si>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</si>
  <si>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</si>
  <si>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</si>
  <si>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</si>
  <si>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</si>
  <si>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</si>
  <si>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</si>
  <si>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</si>
  <si>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</si>
  <si>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</si>
  <si>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</si>
  <si>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</si>
  <si>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</si>
  <si>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</si>
  <si>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</si>
  <si>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</si>
  <si>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</si>
  <si>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</si>
  <si>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</si>
  <si>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</si>
  <si>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</si>
  <si>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</si>
  <si>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</si>
  <si>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</si>
  <si>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</si>
  <si>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</si>
  <si>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</si>
  <si>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</si>
  <si>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</si>
  <si>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</si>
  <si>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</si>
  <si>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</si>
  <si>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</si>
  <si>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</si>
  <si>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</si>
  <si>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</si>
  <si>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</si>
  <si>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</si>
  <si>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</si>
  <si>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</si>
  <si>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</si>
  <si>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</si>
  <si>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</si>
  <si>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</si>
  <si>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</si>
  <si>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</si>
  <si>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</si>
  <si>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</si>
  <si>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</si>
  <si>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</si>
  <si>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</si>
  <si>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</si>
  <si>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</si>
  <si>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</si>
  <si>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</si>
  <si>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</si>
  <si>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</si>
  <si>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</si>
  <si>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</si>
  <si>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</si>
  <si>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</si>
  <si>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</si>
  <si>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</si>
  <si>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</si>
  <si>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</si>
  <si>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</si>
  <si>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</si>
  <si>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</si>
  <si>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</si>
  <si>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</si>
  <si>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</si>
  <si>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</si>
  <si>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</si>
  <si>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</si>
  <si>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</si>
  <si>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</si>
  <si>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</si>
  <si>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</si>
  <si>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</si>
  <si>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</si>
  <si>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</si>
  <si>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</si>
  <si>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</si>
  <si>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</si>
  <si>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</si>
  <si>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</si>
  <si>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</si>
  <si>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</si>
  <si>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</si>
  <si>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</si>
  <si>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</si>
  <si>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</si>
  <si>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</si>
  <si>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</si>
  <si>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</si>
  <si>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</si>
  <si>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</si>
  <si>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</si>
  <si>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</si>
  <si>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</si>
  <si>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</si>
  <si>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</si>
  <si>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</si>
  <si>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</si>
  <si>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</si>
  <si>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</si>
  <si>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</si>
  <si>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</si>
  <si>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</si>
  <si>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</si>
  <si>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</si>
  <si>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</si>
  <si>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</si>
  <si>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</si>
  <si>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</si>
  <si>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</si>
  <si>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</si>
  <si>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</si>
  <si>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</si>
  <si>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</si>
  <si>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</si>
  <si>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</si>
  <si>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</si>
  <si>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</si>
  <si>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</si>
  <si>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</si>
  <si>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</si>
  <si>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</si>
  <si>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</si>
  <si>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</si>
  <si>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</si>
  <si>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</si>
  <si>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</si>
  <si>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</si>
  <si>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</si>
  <si>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</si>
  <si>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</si>
  <si>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</si>
  <si>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</si>
  <si>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</si>
  <si>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</si>
  <si>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</si>
  <si>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</si>
  <si>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</si>
  <si>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</si>
  <si>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</si>
  <si>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</si>
  <si>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</si>
  <si>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</si>
  <si>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</si>
  <si>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</si>
  <si>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</si>
  <si>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</si>
  <si>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</si>
  <si>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</si>
  <si>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</si>
  <si>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</si>
  <si>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</si>
  <si>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</si>
  <si>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</si>
  <si>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</si>
  <si>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</si>
  <si>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</si>
  <si>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</si>
  <si>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</si>
  <si>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</si>
  <si>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</si>
  <si>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</si>
  <si>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</si>
  <si>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</si>
  <si>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</si>
  <si>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</si>
  <si>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</si>
  <si>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</si>
  <si>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</si>
  <si>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</si>
  <si>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</si>
  <si>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</si>
  <si>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</si>
  <si>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</si>
  <si>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</si>
  <si>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</si>
  <si>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</si>
  <si>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</si>
  <si>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</si>
  <si>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</si>
  <si>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</si>
  <si>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</si>
  <si>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</si>
  <si>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</si>
  <si>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</si>
  <si>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</si>
  <si>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</si>
  <si>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</si>
  <si>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</si>
  <si>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</si>
  <si>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</si>
  <si>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</si>
  <si>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</si>
  <si>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</si>
  <si>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</si>
  <si>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</si>
  <si>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</si>
  <si>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</si>
  <si>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</si>
  <si>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</si>
  <si>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</si>
  <si>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</si>
  <si>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</si>
  <si>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</si>
  <si>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</si>
  <si>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</si>
  <si>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</si>
  <si>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</si>
  <si>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</si>
  <si>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</si>
  <si>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</si>
  <si>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</si>
  <si>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</si>
  <si>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</si>
  <si>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</si>
  <si>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</si>
  <si>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</si>
  <si>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</si>
  <si>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</si>
  <si>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</si>
  <si>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</si>
  <si>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</si>
  <si>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</si>
  <si>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</si>
  <si>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</si>
  <si>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</si>
  <si>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</si>
  <si>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</si>
  <si>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</si>
  <si>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</si>
  <si>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</si>
  <si>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</si>
  <si>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</si>
  <si>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</si>
  <si>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</si>
  <si>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</si>
  <si>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</si>
  <si>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</si>
  <si>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</si>
  <si>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</si>
  <si>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</si>
  <si>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</si>
  <si>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</si>
  <si>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</si>
  <si>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</si>
  <si>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</si>
  <si>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</si>
  <si>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</si>
  <si>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</si>
  <si>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</si>
  <si>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</si>
  <si>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</si>
  <si>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</si>
  <si>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</si>
  <si>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</si>
  <si>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</si>
  <si>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</si>
  <si>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</si>
  <si>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</si>
  <si>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</si>
  <si>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</si>
  <si>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</si>
  <si>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</si>
  <si>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</si>
  <si>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</si>
  <si>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</si>
  <si>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</si>
  <si>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</si>
  <si>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</si>
  <si>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</si>
  <si>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</si>
  <si>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</si>
  <si>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</si>
  <si>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</si>
  <si>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</si>
  <si>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</si>
  <si>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</si>
  <si>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</si>
  <si>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</si>
  <si>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</si>
  <si>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</si>
  <si>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</si>
  <si>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</si>
  <si>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</si>
  <si>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</si>
  <si>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</si>
  <si>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</si>
  <si>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</si>
  <si>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</si>
  <si>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</si>
  <si>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</si>
  <si>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</si>
  <si>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</si>
  <si>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</si>
  <si>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</si>
  <si>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</si>
  <si>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</si>
  <si>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</si>
  <si>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</si>
  <si>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</si>
  <si>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</si>
  <si>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</si>
  <si>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</si>
  <si>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</si>
  <si>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</si>
  <si>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</si>
  <si>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</si>
  <si>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</si>
  <si>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</si>
  <si>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</si>
  <si>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</si>
  <si>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</si>
  <si>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</si>
  <si>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</si>
  <si>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</si>
  <si>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</si>
  <si>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</si>
  <si>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</si>
  <si>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</si>
  <si>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</si>
  <si>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</si>
  <si>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</si>
  <si>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</si>
  <si>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</si>
  <si>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</si>
  <si>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</si>
  <si>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</si>
  <si>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</si>
  <si>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</si>
  <si>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</si>
  <si>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</si>
  <si>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</si>
  <si>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</si>
  <si>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</si>
  <si>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</si>
  <si>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</si>
  <si>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</si>
  <si>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</si>
  <si>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</si>
  <si>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</si>
  <si>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</si>
  <si>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</si>
  <si>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</si>
  <si>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</si>
  <si>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</si>
  <si>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</si>
  <si>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</si>
  <si>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</si>
  <si>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</si>
  <si>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</si>
  <si>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</si>
  <si>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</si>
  <si>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</si>
  <si>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</si>
  <si>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</si>
  <si>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</si>
  <si>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</si>
  <si>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</si>
  <si>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</si>
  <si>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</si>
  <si>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</si>
  <si>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</si>
  <si>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</si>
  <si>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</si>
  <si>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</si>
  <si>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</si>
  <si>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</si>
  <si>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</si>
  <si>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</si>
  <si>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</si>
  <si>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</si>
  <si>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</si>
  <si>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</si>
  <si>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</si>
  <si>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</si>
  <si>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</si>
  <si>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</si>
  <si>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</si>
  <si>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</si>
  <si>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</si>
  <si>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</si>
  <si>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</si>
  <si>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</si>
  <si>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</si>
  <si>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</si>
  <si>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</si>
  <si>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</si>
  <si>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</si>
  <si>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</si>
  <si>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</si>
  <si>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</si>
  <si>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</si>
  <si>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</si>
  <si>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</si>
  <si>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</si>
  <si>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</si>
  <si>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</si>
  <si>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</si>
  <si>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</si>
  <si>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</si>
  <si>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</si>
  <si>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</si>
  <si>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</si>
  <si>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</si>
  <si>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</si>
  <si>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</si>
  <si>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</si>
  <si>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</si>
  <si>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</si>
  <si>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</si>
  <si>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</si>
  <si>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</si>
  <si>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</si>
  <si>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</si>
  <si>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</si>
  <si>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</si>
  <si>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</si>
  <si>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</si>
  <si>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</si>
  <si>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</si>
  <si>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</si>
  <si>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</si>
  <si>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</si>
  <si>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</si>
  <si>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</si>
  <si>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</si>
  <si>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</si>
  <si>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</si>
  <si>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</si>
  <si>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</si>
  <si>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</si>
  <si>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</si>
  <si>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</si>
  <si>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</si>
  <si>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</si>
  <si>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</si>
  <si>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</si>
  <si>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</si>
  <si>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</si>
  <si>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</si>
  <si>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</si>
  <si>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</si>
  <si>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</si>
  <si>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</si>
  <si>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</si>
  <si>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</si>
  <si>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</si>
  <si>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</si>
  <si>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</si>
  <si>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</si>
  <si>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</si>
  <si>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</si>
  <si>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</si>
  <si>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</si>
  <si>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</si>
  <si>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</si>
  <si>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</si>
  <si>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</si>
  <si>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</si>
  <si>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</si>
  <si>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</si>
  <si>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</si>
  <si>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</si>
  <si>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</si>
  <si>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</si>
  <si>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</si>
  <si>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</si>
  <si>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</si>
  <si>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</si>
  <si>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</si>
  <si>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</si>
  <si>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</si>
  <si>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</si>
  <si>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</si>
  <si>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</si>
  <si>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</si>
  <si>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</si>
  <si>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</si>
  <si>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</si>
  <si>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</si>
  <si>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</si>
  <si>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</si>
  <si>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</si>
  <si>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</si>
  <si>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</si>
  <si>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</si>
  <si>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</si>
  <si>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</si>
  <si>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</si>
  <si>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</si>
  <si>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</si>
  <si>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</si>
  <si>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</si>
  <si>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</si>
  <si>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</si>
  <si>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</si>
  <si>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</si>
  <si>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</si>
  <si>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</si>
  <si>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</si>
  <si>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</si>
  <si>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</si>
  <si>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</si>
  <si>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</si>
  <si>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</si>
  <si>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</si>
  <si>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</si>
  <si>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</si>
  <si>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</si>
  <si>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</si>
  <si>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</si>
  <si>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</si>
  <si>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</si>
  <si>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</si>
  <si>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</si>
  <si>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</si>
  <si>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</si>
  <si>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</si>
  <si>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</si>
  <si>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</si>
  <si>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</si>
  <si>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</si>
  <si>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</si>
  <si>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</si>
  <si>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</si>
  <si>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</si>
  <si>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</si>
  <si>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</si>
  <si>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</si>
  <si>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</si>
  <si>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</si>
  <si>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</si>
  <si>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</si>
  <si>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</si>
  <si>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</si>
  <si>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</si>
  <si>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</si>
  <si>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</si>
  <si>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</si>
  <si>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</si>
  <si>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</si>
  <si>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</si>
  <si>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</si>
  <si>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</si>
  <si>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</si>
  <si>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</si>
  <si>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</si>
  <si>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</si>
  <si>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</si>
  <si>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</si>
  <si>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</si>
  <si>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</si>
  <si>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</si>
  <si>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</si>
  <si>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</si>
  <si>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</si>
  <si>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</si>
  <si>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</si>
  <si>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</si>
  <si>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</si>
  <si>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</si>
  <si>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</si>
  <si>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</si>
  <si>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</si>
  <si>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</si>
  <si>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</si>
  <si>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</si>
  <si>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</si>
  <si>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</si>
  <si>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</si>
  <si>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</si>
  <si>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</si>
  <si>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</si>
  <si>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</si>
  <si>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</si>
  <si>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</si>
  <si>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</si>
  <si>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</si>
  <si>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</si>
  <si>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</si>
  <si>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</si>
  <si>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</si>
  <si>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</si>
  <si>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</si>
  <si>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</si>
  <si>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</si>
  <si>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</si>
  <si>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</si>
  <si>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</si>
  <si>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</si>
  <si>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</si>
  <si>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</si>
  <si>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</si>
  <si>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</si>
  <si>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</si>
  <si>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</si>
  <si>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</si>
  <si>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</si>
  <si>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</si>
  <si>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</si>
  <si>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</si>
  <si>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</si>
  <si>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</si>
  <si>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</si>
  <si>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</si>
  <si>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</si>
  <si>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</si>
  <si>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</si>
  <si>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</si>
  <si>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</si>
  <si>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</si>
  <si>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</si>
  <si>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</si>
  <si>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</si>
  <si>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</si>
  <si>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</si>
  <si>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</si>
  <si>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</si>
  <si>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</si>
  <si>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</si>
  <si>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</si>
  <si>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</si>
  <si>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</si>
  <si>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</si>
  <si>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</si>
  <si>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</si>
  <si>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</si>
  <si>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</si>
  <si>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</si>
  <si>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</si>
  <si>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</si>
  <si>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</si>
  <si>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</si>
  <si>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</si>
  <si>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</si>
  <si>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</si>
  <si>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</si>
  <si>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</si>
  <si>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</si>
  <si>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</si>
  <si>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</si>
  <si>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</si>
  <si>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</si>
  <si>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</si>
  <si>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</si>
  <si>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</si>
  <si>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</si>
  <si>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</si>
  <si>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</si>
  <si>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</si>
  <si>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</si>
  <si>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</si>
  <si>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</si>
  <si>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</si>
  <si>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</si>
  <si>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</si>
  <si>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</si>
  <si>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</si>
  <si>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</si>
  <si>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</si>
  <si>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</si>
  <si>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</si>
  <si>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</si>
  <si>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</si>
  <si>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</si>
  <si>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</si>
  <si>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</si>
  <si>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</si>
  <si>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</si>
  <si>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</si>
  <si>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</si>
  <si>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</si>
  <si>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</si>
  <si>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</si>
  <si>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</si>
  <si>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</si>
  <si>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</si>
  <si>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</si>
  <si>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</si>
  <si>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</si>
  <si>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</si>
  <si>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</si>
  <si>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</si>
  <si>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</si>
  <si>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</si>
  <si>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</si>
  <si>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</si>
  <si>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</si>
  <si>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</si>
  <si>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</si>
  <si>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</si>
  <si>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</si>
  <si>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</si>
  <si>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</si>
  <si>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</si>
  <si>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</si>
  <si>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</si>
  <si>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</si>
  <si>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</si>
  <si>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</si>
  <si>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</si>
  <si>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</si>
  <si>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</si>
  <si>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</si>
  <si>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</si>
  <si>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</si>
  <si>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</si>
  <si>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</si>
  <si>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</si>
  <si>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</si>
  <si>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</si>
  <si>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</si>
  <si>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</si>
  <si>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</si>
  <si>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</si>
  <si>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</si>
  <si>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</si>
  <si>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</si>
  <si>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</si>
  <si>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</si>
  <si>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</si>
  <si>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</si>
  <si>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</si>
  <si>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</si>
  <si>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</si>
  <si>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</si>
  <si>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</si>
  <si>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</si>
  <si>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</si>
  <si>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</si>
  <si>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</si>
  <si>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</si>
  <si>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</si>
  <si>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</si>
  <si>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</si>
  <si>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</si>
  <si>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</si>
  <si>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</si>
  <si>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</si>
  <si>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</si>
  <si>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</si>
  <si>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</si>
  <si>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</si>
  <si>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</si>
  <si>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</si>
  <si>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</si>
  <si>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</si>
  <si>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</si>
  <si>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</si>
  <si>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</si>
  <si>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</si>
  <si>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</si>
  <si>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</si>
  <si>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</si>
  <si>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</si>
  <si>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</si>
  <si>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</si>
  <si>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</si>
  <si>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</si>
  <si>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</si>
  <si>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</si>
  <si>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</si>
  <si>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</si>
  <si>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</si>
  <si>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</si>
  <si>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</si>
  <si>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</si>
  <si>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</si>
  <si>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</si>
  <si>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</si>
  <si>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</si>
  <si>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</si>
  <si>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</si>
  <si>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</si>
  <si>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</si>
  <si>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</si>
  <si>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</si>
  <si>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</si>
  <si>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</si>
  <si>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</si>
  <si>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</si>
  <si>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</si>
  <si>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</si>
  <si>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</si>
  <si>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</si>
  <si>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</si>
  <si>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</si>
  <si>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</si>
  <si>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</si>
  <si>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</si>
  <si>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</si>
  <si>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</si>
  <si>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</si>
  <si>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</si>
  <si>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</si>
  <si>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</si>
  <si>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</si>
  <si>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</si>
  <si>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</si>
  <si>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</si>
  <si>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</si>
  <si>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</si>
  <si>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</si>
  <si>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</si>
  <si>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</si>
  <si>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</si>
  <si>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</si>
  <si>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</si>
  <si>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</si>
  <si>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</si>
  <si>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</si>
  <si>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</si>
  <si>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</si>
  <si>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</si>
  <si>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</si>
  <si>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</si>
  <si>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</si>
  <si>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</si>
  <si>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</si>
  <si>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</si>
  <si>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</si>
  <si>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</si>
  <si>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</si>
  <si>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</si>
  <si>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</si>
  <si>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</si>
  <si>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</si>
  <si>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</si>
  <si>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</si>
  <si>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</si>
  <si>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</si>
  <si>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</si>
  <si>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</si>
  <si>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</si>
  <si>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</si>
  <si>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</si>
  <si>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</si>
  <si>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</si>
  <si>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</si>
  <si>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</si>
  <si>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</si>
  <si>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</si>
  <si>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</si>
  <si>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</si>
  <si>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</si>
  <si>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</si>
  <si>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</si>
  <si>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</si>
  <si>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</si>
  <si>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</si>
  <si>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</si>
  <si>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</si>
  <si>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</si>
  <si>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</si>
  <si>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</si>
  <si>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</si>
  <si>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</si>
  <si>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</si>
  <si>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</si>
  <si>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</si>
  <si>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</si>
  <si>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</si>
  <si>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</si>
  <si>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</si>
  <si>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</si>
  <si>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</si>
  <si>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</si>
  <si>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</si>
  <si>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</si>
  <si>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</si>
  <si>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</si>
  <si>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</si>
  <si>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</si>
  <si>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</si>
  <si>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</si>
  <si>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</si>
  <si>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</si>
  <si>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</si>
  <si>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</si>
  <si>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</si>
  <si>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</si>
  <si>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</si>
  <si>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</si>
  <si>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</si>
  <si>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</si>
  <si>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</si>
  <si>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</si>
  <si>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</si>
  <si>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</si>
  <si>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</si>
  <si>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</si>
  <si>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</si>
  <si>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</si>
  <si>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</si>
  <si>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</si>
  <si>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</si>
  <si>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</si>
  <si>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</si>
  <si>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</si>
  <si>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</si>
  <si>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</si>
  <si>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</si>
  <si>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</si>
  <si>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</si>
  <si>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</si>
  <si>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</si>
  <si>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</si>
  <si>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</si>
  <si>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</si>
  <si>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</si>
  <si>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</si>
  <si>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</si>
  <si>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</si>
  <si>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</si>
  <si>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</si>
  <si>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</si>
  <si>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</si>
  <si>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</si>
  <si>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</si>
  <si>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</si>
  <si>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</si>
  <si>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</si>
  <si>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</si>
  <si>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</si>
  <si>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</si>
  <si>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</si>
  <si>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</si>
  <si>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</si>
  <si>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</si>
  <si>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</si>
  <si>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</si>
  <si>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</si>
  <si>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</si>
  <si>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</si>
  <si>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</si>
  <si>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</si>
  <si>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</si>
  <si>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</si>
  <si>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</si>
  <si>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</si>
  <si>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</si>
  <si>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</si>
  <si>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</si>
  <si>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</si>
  <si>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</si>
  <si>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</si>
  <si>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</si>
  <si>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</si>
  <si>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</si>
  <si>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</si>
  <si>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</si>
  <si>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</si>
  <si>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</si>
  <si>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</si>
  <si>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</si>
  <si>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</si>
  <si>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</si>
  <si>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</si>
  <si>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</si>
  <si>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</si>
  <si>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</si>
  <si>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</si>
  <si>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</si>
  <si>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</si>
  <si>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</si>
  <si>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</si>
  <si>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</si>
  <si>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</si>
  <si>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</si>
  <si>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</si>
  <si>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</si>
  <si>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</si>
  <si>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</si>
  <si>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</si>
  <si>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</si>
  <si>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</si>
  <si>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</si>
  <si>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</si>
  <si>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</si>
  <si>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</si>
  <si>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</si>
  <si>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</si>
  <si>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</si>
  <si>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</si>
  <si>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</si>
  <si>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</si>
  <si>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</si>
  <si>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</si>
  <si>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</si>
  <si>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</si>
  <si>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</si>
  <si>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</si>
  <si>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</si>
  <si>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</si>
  <si>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</si>
  <si>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</si>
  <si>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</si>
  <si>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</si>
  <si>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</si>
  <si>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</si>
  <si>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</si>
  <si>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</si>
  <si>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</si>
  <si>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</si>
  <si>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</si>
  <si>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</si>
  <si>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</si>
  <si>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</si>
  <si>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</si>
  <si>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</si>
  <si>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</si>
  <si>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</si>
  <si>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</si>
  <si>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</si>
  <si>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</si>
  <si>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</si>
  <si>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</si>
  <si>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</si>
  <si>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</si>
  <si>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</si>
  <si>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</si>
  <si>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</si>
  <si>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</si>
  <si>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</si>
  <si>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</si>
  <si>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</si>
  <si>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</si>
  <si>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</si>
  <si>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</si>
  <si>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</si>
  <si>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</si>
  <si>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</si>
  <si>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</si>
  <si>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</si>
  <si>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</si>
  <si>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</si>
  <si>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</si>
  <si>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</si>
  <si>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</si>
  <si>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</si>
  <si>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</si>
  <si>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</si>
  <si>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</si>
  <si>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</si>
  <si>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</si>
  <si>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</si>
  <si>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</si>
  <si>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</si>
  <si>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</si>
  <si>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</si>
  <si>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</si>
  <si>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</si>
  <si>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</si>
  <si>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</si>
  <si>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</si>
  <si>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</si>
  <si>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</si>
  <si>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</si>
  <si>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</si>
  <si>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</si>
  <si>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</si>
  <si>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</si>
  <si>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</si>
  <si>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</si>
  <si>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</si>
  <si>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</si>
  <si>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</si>
  <si>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</si>
  <si>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</si>
  <si>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</si>
  <si>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</si>
  <si>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</si>
  <si>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</si>
  <si>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</si>
  <si>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</si>
  <si>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</si>
  <si>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</si>
  <si>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</si>
  <si>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</si>
  <si>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</si>
  <si>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</si>
  <si>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</si>
  <si>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</si>
  <si>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</si>
  <si>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</si>
  <si>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</si>
  <si>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</si>
  <si>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</si>
  <si>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</si>
  <si>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</si>
  <si>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</si>
  <si>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</si>
  <si>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</si>
  <si>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</si>
  <si>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</si>
  <si>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</si>
  <si>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</si>
  <si>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</si>
  <si>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</si>
  <si>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</si>
  <si>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</si>
  <si>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</si>
  <si>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</si>
  <si>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</si>
  <si>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</si>
  <si>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</si>
  <si>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</si>
  <si>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</si>
  <si>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</si>
  <si>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</si>
  <si>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</si>
  <si>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</si>
  <si>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</si>
  <si>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</si>
  <si>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</si>
  <si>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</si>
  <si>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</si>
  <si>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</si>
  <si>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</si>
  <si>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</si>
  <si>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</si>
  <si>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</si>
  <si>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</si>
  <si>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</si>
  <si>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</si>
  <si>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</si>
  <si>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</si>
  <si>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</si>
  <si>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</si>
  <si>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</si>
  <si>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</si>
  <si>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</si>
  <si>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</si>
  <si>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</si>
  <si>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</si>
  <si>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</si>
  <si>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</si>
  <si>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</si>
  <si>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</si>
  <si>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</si>
  <si>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</si>
  <si>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</si>
  <si>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</si>
  <si>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</si>
  <si>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</si>
  <si>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</si>
  <si>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</si>
  <si>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</si>
  <si>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</si>
  <si>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</si>
  <si>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</si>
  <si>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</si>
  <si>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</si>
  <si>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</si>
  <si>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</si>
  <si>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</si>
  <si>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</si>
  <si>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</si>
  <si>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</si>
  <si>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</si>
  <si>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</si>
  <si>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</si>
  <si>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</si>
  <si>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</si>
  <si>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</si>
  <si>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</si>
  <si>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</si>
  <si>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</si>
  <si>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</si>
  <si>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</si>
  <si>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</si>
  <si>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</si>
  <si>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</si>
  <si>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</si>
  <si>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</si>
  <si>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</si>
  <si>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</si>
  <si>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</si>
  <si>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</si>
  <si>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</si>
  <si>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</si>
  <si>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</si>
  <si>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</si>
  <si>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</si>
  <si>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</si>
  <si>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</si>
  <si>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</si>
  <si>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</si>
  <si>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</si>
  <si>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</si>
  <si>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</si>
  <si>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</si>
  <si>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</si>
  <si>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</si>
  <si>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</si>
  <si>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</si>
  <si>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</si>
  <si>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</si>
  <si>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</si>
  <si>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</si>
  <si>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</si>
  <si>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</si>
  <si>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</si>
  <si>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</si>
  <si>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</si>
  <si>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</si>
  <si>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</si>
  <si>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</si>
  <si>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</si>
  <si>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</si>
  <si>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</si>
  <si>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</si>
  <si>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</si>
  <si>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</si>
  <si>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</si>
  <si>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</si>
  <si>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</si>
  <si>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</si>
  <si>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</si>
  <si>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</si>
  <si>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</si>
  <si>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</si>
  <si>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</si>
  <si>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</si>
  <si>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</si>
  <si>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</si>
  <si>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</si>
  <si>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</si>
  <si>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</si>
  <si>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</si>
  <si>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</si>
  <si>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</si>
  <si>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</si>
  <si>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</si>
  <si>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</si>
  <si>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</si>
  <si>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</si>
  <si>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</si>
  <si>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</si>
  <si>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</si>
  <si>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</si>
  <si>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</si>
  <si>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</si>
  <si>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</si>
  <si>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</si>
  <si>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</si>
  <si>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</si>
  <si>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</si>
  <si>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</si>
  <si>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</si>
  <si>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</si>
  <si>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</si>
  <si>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</si>
  <si>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</si>
  <si>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</si>
  <si>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</si>
  <si>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</si>
  <si>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</si>
  <si>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</si>
  <si>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</si>
  <si>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</si>
  <si>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</si>
  <si>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</si>
  <si>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</si>
  <si>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</si>
  <si>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</si>
  <si>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</si>
  <si>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</si>
  <si>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</si>
  <si>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</si>
  <si>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</si>
  <si>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</si>
  <si>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</si>
  <si>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</si>
  <si>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</si>
  <si>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</si>
  <si>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</si>
  <si>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</si>
  <si>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</si>
  <si>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</si>
  <si>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</si>
  <si>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</si>
  <si>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</si>
  <si>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</si>
  <si>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</si>
  <si>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</si>
  <si>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</si>
  <si>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</si>
  <si>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</si>
  <si>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</si>
  <si>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</si>
  <si>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</si>
  <si>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</si>
  <si>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</si>
  <si>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</si>
  <si>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</si>
  <si>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</si>
  <si>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</si>
  <si>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</si>
  <si>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</si>
  <si>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</si>
  <si>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</si>
  <si>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</si>
  <si>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</si>
  <si>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</si>
  <si>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</si>
  <si>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</si>
  <si>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</si>
  <si>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</si>
  <si>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</si>
  <si>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</si>
  <si>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</si>
  <si>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</si>
  <si>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</si>
  <si>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</si>
  <si>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</si>
  <si>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</si>
  <si>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</si>
  <si>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</si>
  <si>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</si>
  <si>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</si>
  <si>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</si>
  <si>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</si>
  <si>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</si>
  <si>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</si>
  <si>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</si>
  <si>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</si>
  <si>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</si>
  <si>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</si>
  <si>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</si>
  <si>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</si>
  <si>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</si>
  <si>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</si>
  <si>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</si>
  <si>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</si>
  <si>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</si>
  <si>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</si>
  <si>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</si>
  <si>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</si>
  <si>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</si>
  <si>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</si>
  <si>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</si>
  <si>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</si>
  <si>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</si>
  <si>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</si>
  <si>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</si>
  <si>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</si>
  <si>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</si>
  <si>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</si>
  <si>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</si>
  <si>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</si>
  <si>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</si>
  <si>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</si>
  <si>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</si>
  <si>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</si>
  <si>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</si>
  <si>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</si>
  <si>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</si>
  <si>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</si>
  <si>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</si>
  <si>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</si>
  <si>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</si>
  <si>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</si>
  <si>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</si>
  <si>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</si>
  <si>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</si>
  <si>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</si>
  <si>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</si>
  <si>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</si>
  <si>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</si>
  <si>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</si>
  <si>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</si>
  <si>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</si>
  <si>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</si>
  <si>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</si>
  <si>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</si>
  <si>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</si>
  <si>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</si>
  <si>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</si>
  <si>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</si>
  <si>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</si>
  <si>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</si>
  <si>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</si>
  <si>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</si>
  <si>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</si>
  <si>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</si>
  <si>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</si>
  <si>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</si>
  <si>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</si>
  <si>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</si>
  <si>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</si>
  <si>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</si>
  <si>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</si>
  <si>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</si>
  <si>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</si>
  <si>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</si>
  <si>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</si>
  <si>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</si>
  <si>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</si>
  <si>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</si>
  <si>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</si>
  <si>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</si>
  <si>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</si>
  <si>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</si>
  <si>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</si>
  <si>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</si>
  <si>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</si>
  <si>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</si>
  <si>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</si>
  <si>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</si>
  <si>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</si>
  <si>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</si>
  <si>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</si>
  <si>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</si>
  <si>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</si>
  <si>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</si>
  <si>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</si>
  <si>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</si>
  <si>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</si>
  <si>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</si>
  <si>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</si>
  <si>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</si>
  <si>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</si>
  <si>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</si>
  <si>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</si>
  <si>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</si>
  <si>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</si>
  <si>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</si>
  <si>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</si>
  <si>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</si>
  <si>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</si>
  <si>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</si>
  <si>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</si>
  <si>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</si>
  <si>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</si>
  <si>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</si>
  <si>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</si>
  <si>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</si>
  <si>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</si>
  <si>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</si>
  <si>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</si>
  <si>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</si>
  <si>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</si>
  <si>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</si>
  <si>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</si>
  <si>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</si>
  <si>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</si>
  <si>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</si>
  <si>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</si>
  <si>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</si>
  <si>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</si>
  <si>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</si>
  <si>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</si>
  <si>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</si>
  <si>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</si>
  <si>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</si>
  <si>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</si>
  <si>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</si>
  <si>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</si>
  <si>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</si>
  <si>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</si>
  <si>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</si>
  <si>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</si>
  <si>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</si>
  <si>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</si>
  <si>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</si>
  <si>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</si>
  <si>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</si>
  <si>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</si>
  <si>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</si>
  <si>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</si>
  <si>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</si>
  <si>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</si>
  <si>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</si>
  <si>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</si>
  <si>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</si>
  <si>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</si>
  <si>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</si>
  <si>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</si>
  <si>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</si>
  <si>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</si>
  <si>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</si>
  <si>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</si>
  <si>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</si>
  <si>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</si>
  <si>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</si>
  <si>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</si>
  <si>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</si>
  <si>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</si>
  <si>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</si>
  <si>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</si>
  <si>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</si>
  <si>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</si>
  <si>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</si>
  <si>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</si>
  <si>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</si>
  <si>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</si>
  <si>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</si>
  <si>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</si>
  <si>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</si>
  <si>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</si>
  <si>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</si>
  <si>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</si>
  <si>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</si>
  <si>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</si>
  <si>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</si>
  <si>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</si>
  <si>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</si>
  <si>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</si>
  <si>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</si>
  <si>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</si>
  <si>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</si>
  <si>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</si>
  <si>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</si>
  <si>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</si>
  <si>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</si>
  <si>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</si>
  <si>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</si>
  <si>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</si>
  <si>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</si>
  <si>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</si>
  <si>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</si>
  <si>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</si>
  <si>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</si>
  <si>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</si>
  <si>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</si>
  <si>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</si>
  <si>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</si>
  <si>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</si>
  <si>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</si>
  <si>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</si>
  <si>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</si>
  <si>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</si>
  <si>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</si>
  <si>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</si>
  <si>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</si>
  <si>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</si>
  <si>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</si>
  <si>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</si>
  <si>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</si>
  <si>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</si>
  <si>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</si>
  <si>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</si>
  <si>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</si>
  <si>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</si>
  <si>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</si>
  <si>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</si>
  <si>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</si>
  <si>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</si>
  <si>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</si>
  <si>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</si>
  <si>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</si>
  <si>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</si>
  <si>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</si>
  <si>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</si>
  <si>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</si>
  <si>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</si>
  <si>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</si>
  <si>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</si>
  <si>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</si>
  <si>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</si>
  <si>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</si>
  <si>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</si>
  <si>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</si>
  <si>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</si>
  <si>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</si>
  <si>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</si>
  <si>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</si>
  <si>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</si>
  <si>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</si>
  <si>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</si>
  <si>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</si>
  <si>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</si>
  <si>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</si>
  <si>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</si>
  <si>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</si>
  <si>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</si>
  <si>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</si>
  <si>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</si>
  <si>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</si>
  <si>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</si>
  <si>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</si>
  <si>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</si>
  <si>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</si>
  <si>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</si>
  <si>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</si>
  <si>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</si>
  <si>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</si>
  <si>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</si>
  <si>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</si>
  <si>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</si>
  <si>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</si>
  <si>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</si>
  <si>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</si>
  <si>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</si>
  <si>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</si>
  <si>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</si>
  <si>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</si>
  <si>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</si>
  <si>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</si>
  <si>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</si>
  <si>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</si>
  <si>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</si>
  <si>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</si>
  <si>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</si>
  <si>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</si>
  <si>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</si>
  <si>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</si>
  <si>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</si>
  <si>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</si>
  <si>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</si>
  <si>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</si>
  <si>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</si>
  <si>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</si>
  <si>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</si>
  <si>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</si>
  <si>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</si>
  <si>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</si>
  <si>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</si>
  <si>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</si>
  <si>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</si>
  <si>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</si>
  <si>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</si>
  <si>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</si>
  <si>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</si>
  <si>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</si>
  <si>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</si>
  <si>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</si>
  <si>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</si>
  <si>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</si>
  <si>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</si>
  <si>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</si>
  <si>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</si>
  <si>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</si>
  <si>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</si>
  <si>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</si>
  <si>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</si>
  <si>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</si>
  <si>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</si>
  <si>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</si>
  <si>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</si>
  <si>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</si>
  <si>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</si>
  <si>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</si>
  <si>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</si>
  <si>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</si>
  <si>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</si>
  <si>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</si>
  <si>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</si>
  <si>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</si>
  <si>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</si>
  <si>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</si>
  <si>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</si>
  <si>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</si>
  <si>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</si>
  <si>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</si>
  <si>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</si>
  <si>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</si>
  <si>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</si>
  <si>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</si>
  <si>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</si>
  <si>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</si>
  <si>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</si>
  <si>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</si>
  <si>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</si>
  <si>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</si>
  <si>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</si>
  <si>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</si>
  <si>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</si>
  <si>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</si>
  <si>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</si>
  <si>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</si>
  <si>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</si>
  <si>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</si>
  <si>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</si>
  <si>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</si>
  <si>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</si>
  <si>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</si>
  <si>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</si>
  <si>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</si>
  <si>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</si>
  <si>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</si>
  <si>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</si>
  <si>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</si>
  <si>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</si>
  <si>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</si>
  <si>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</si>
  <si>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</si>
  <si>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</si>
  <si>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</si>
  <si>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</si>
  <si>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</si>
  <si>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</si>
  <si>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</si>
  <si>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</si>
  <si>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</si>
  <si>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</si>
  <si>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</si>
  <si>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</si>
  <si>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</si>
  <si>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</si>
  <si>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</si>
  <si>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</si>
  <si>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</si>
  <si>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</si>
  <si>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</si>
  <si>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</si>
  <si>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</si>
  <si>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</si>
  <si>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</si>
  <si>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</si>
  <si>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</si>
  <si>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</si>
  <si>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</si>
  <si>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</si>
  <si>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</si>
  <si>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</si>
  <si>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</si>
  <si>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</si>
  <si>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</si>
  <si>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</si>
  <si>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</si>
  <si>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</si>
  <si>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</si>
  <si>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</si>
  <si>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</si>
  <si>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</si>
  <si>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</si>
  <si>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</si>
  <si>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</si>
  <si>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</si>
  <si>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</si>
  <si>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</si>
  <si>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</si>
  <si>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</si>
  <si>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</si>
  <si>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</si>
  <si>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</si>
  <si>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</si>
  <si>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</si>
  <si>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</si>
  <si>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</si>
  <si>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</si>
  <si>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</si>
  <si>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</si>
  <si>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</si>
  <si>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</si>
  <si>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</si>
  <si>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</si>
  <si>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</si>
  <si>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</si>
  <si>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</si>
  <si>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</si>
  <si>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</si>
  <si>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</si>
  <si>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</si>
  <si>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</si>
  <si>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</si>
  <si>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</si>
  <si>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</si>
  <si>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</si>
  <si>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</si>
  <si>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</si>
  <si>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</si>
  <si>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</si>
  <si>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</si>
  <si>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</si>
  <si>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</si>
  <si>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</si>
  <si>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</si>
  <si>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</si>
  <si>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</si>
  <si>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</si>
  <si>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</si>
  <si>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</si>
  <si>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</si>
  <si>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</si>
  <si>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</si>
  <si>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</si>
  <si>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</si>
  <si>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</si>
  <si>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</si>
  <si>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</si>
  <si>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</si>
  <si>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</si>
  <si>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</si>
  <si>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</si>
  <si>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</si>
  <si>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</si>
  <si>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</si>
  <si>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</si>
  <si>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</si>
  <si>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</si>
  <si>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</si>
  <si>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</si>
  <si>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</si>
  <si>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</si>
  <si>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</si>
  <si>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</si>
  <si>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</si>
  <si>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</si>
  <si>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</si>
  <si>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</si>
  <si>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</si>
  <si>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</si>
  <si>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</si>
  <si>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</si>
  <si>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</si>
  <si>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</si>
  <si>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</si>
  <si>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</si>
  <si>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</si>
  <si>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</si>
  <si>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</si>
  <si>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</si>
  <si>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</si>
  <si>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</si>
  <si>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</si>
  <si>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</si>
  <si>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</si>
  <si>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</si>
  <si>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</si>
  <si>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</si>
  <si>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</si>
  <si>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</si>
  <si>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</si>
  <si>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</si>
  <si>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</si>
  <si>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</si>
  <si>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</si>
  <si>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</si>
  <si>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</si>
  <si>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</si>
  <si>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</si>
  <si>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</si>
  <si>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</si>
  <si>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</si>
  <si>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</si>
  <si>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</si>
  <si>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</si>
  <si>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</si>
  <si>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</si>
  <si>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</si>
  <si>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</si>
  <si>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</si>
  <si>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</si>
  <si>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</si>
  <si>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</si>
  <si>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</si>
  <si>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</si>
  <si>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</si>
  <si>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</si>
  <si>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</si>
  <si>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</si>
  <si>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</si>
  <si>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</si>
  <si>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</si>
  <si>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</si>
  <si>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</si>
  <si>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</si>
  <si>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</si>
  <si>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</si>
  <si>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</si>
  <si>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</si>
  <si>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</si>
  <si>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</si>
  <si>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</si>
  <si>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</si>
  <si>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</si>
  <si>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</si>
  <si>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</si>
  <si>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</si>
  <si>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</si>
  <si>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</si>
  <si>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</si>
  <si>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</si>
  <si>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</si>
  <si>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</si>
  <si>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</si>
  <si>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</si>
  <si>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</si>
  <si>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</si>
  <si>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</si>
  <si>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</si>
  <si>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</si>
  <si>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</si>
  <si>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</si>
  <si>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</si>
  <si>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</si>
  <si>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</si>
  <si>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</si>
  <si>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</si>
  <si>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</si>
  <si>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</si>
  <si>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</si>
  <si>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</si>
  <si>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</si>
  <si>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</si>
  <si>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</si>
  <si>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</si>
  <si>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</si>
  <si>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</si>
  <si>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</si>
  <si>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</si>
  <si>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</si>
  <si>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</si>
  <si>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</si>
  <si>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</si>
  <si>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</si>
  <si>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</si>
  <si>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</si>
  <si>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</si>
  <si>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</si>
  <si>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</si>
  <si>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</si>
  <si>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</si>
  <si>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</si>
  <si>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</si>
  <si>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</si>
  <si>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</si>
  <si>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</si>
  <si>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</si>
  <si>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</si>
  <si>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</si>
  <si>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</si>
  <si>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</si>
  <si>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</si>
  <si>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</si>
  <si>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</si>
  <si>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</si>
  <si>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</si>
  <si>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</si>
  <si>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</si>
  <si>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</si>
  <si>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</si>
  <si>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</si>
  <si>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</si>
  <si>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</si>
  <si>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</si>
  <si>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</si>
  <si>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</si>
  <si>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</si>
  <si>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</si>
  <si>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</si>
  <si>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</si>
  <si>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</si>
  <si>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</si>
  <si>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</si>
  <si>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</si>
  <si>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</si>
  <si>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</si>
  <si>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</si>
  <si>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</si>
  <si>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</si>
  <si>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</si>
  <si>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</si>
  <si>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</si>
  <si>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</si>
  <si>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</si>
  <si>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</si>
  <si>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</si>
  <si>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</si>
  <si>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</si>
  <si>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</si>
  <si>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</si>
  <si>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</si>
  <si>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</si>
  <si>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</si>
  <si>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</si>
  <si>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</si>
  <si>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</si>
  <si>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</si>
  <si>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</si>
  <si>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</si>
  <si>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</si>
  <si>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</si>
  <si>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</si>
  <si>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</si>
  <si>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</si>
  <si>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</si>
  <si>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</si>
  <si>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</si>
  <si>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</si>
  <si>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</si>
  <si>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</si>
  <si>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</si>
  <si>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</si>
  <si>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</si>
  <si>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</si>
  <si>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</si>
  <si>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</si>
  <si>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</si>
  <si>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</si>
  <si>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</si>
  <si>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</si>
  <si>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</si>
  <si>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</si>
  <si>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</si>
  <si>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</si>
  <si>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</si>
  <si>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</si>
  <si>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</si>
  <si>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</si>
  <si>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</si>
  <si>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</si>
  <si>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</si>
  <si>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</si>
  <si>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</si>
  <si>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</si>
  <si>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</si>
  <si>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</si>
  <si>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</si>
  <si>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</si>
  <si>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</si>
  <si>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</si>
  <si>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</si>
  <si>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</si>
  <si>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</si>
  <si>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</si>
  <si>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</si>
  <si>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</si>
  <si>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</si>
  <si>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</si>
  <si>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</si>
  <si>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</si>
  <si>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</si>
  <si>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</si>
  <si>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</si>
  <si>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</si>
  <si>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</si>
  <si>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</si>
  <si>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</si>
  <si>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</si>
  <si>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</si>
  <si>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</si>
  <si>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</si>
  <si>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</si>
  <si>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</si>
  <si>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</si>
  <si>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</si>
  <si>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</si>
  <si>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</si>
  <si>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</si>
  <si>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</si>
  <si>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</si>
  <si>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</si>
  <si>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</si>
  <si>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</si>
  <si>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</si>
  <si>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</si>
  <si>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</si>
  <si>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</si>
  <si>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</si>
  <si>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</si>
  <si>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</si>
  <si>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</si>
  <si>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</si>
  <si>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</si>
  <si>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</si>
  <si>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</si>
  <si>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</si>
  <si>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</si>
  <si>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</si>
  <si>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</si>
  <si>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</si>
  <si>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</si>
  <si>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</si>
  <si>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</si>
  <si>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</si>
  <si>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</si>
  <si>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</si>
  <si>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</si>
  <si>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</si>
  <si>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</si>
  <si>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</si>
  <si>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</si>
  <si>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</si>
  <si>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</si>
  <si>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</si>
  <si>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</si>
  <si>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</si>
  <si>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</si>
  <si>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</si>
  <si>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</si>
  <si>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</si>
  <si>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</si>
  <si>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</si>
  <si>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</si>
  <si>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</si>
  <si>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</si>
  <si>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</si>
  <si>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</si>
  <si>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</si>
  <si>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</si>
  <si>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</si>
  <si>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</si>
  <si>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</si>
  <si>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</si>
  <si>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</si>
  <si>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</si>
  <si>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</si>
  <si>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</si>
  <si>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</si>
  <si>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</si>
  <si>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</si>
  <si>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</si>
  <si>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</si>
  <si>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</si>
  <si>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</si>
  <si>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</si>
  <si>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</si>
  <si>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</si>
  <si>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</si>
  <si>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</si>
  <si>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</si>
  <si>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</si>
  <si>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</si>
  <si>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</si>
  <si>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</si>
  <si>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</si>
  <si>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</si>
  <si>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</si>
  <si>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</si>
  <si>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</si>
  <si>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</si>
  <si>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</si>
  <si>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</si>
  <si>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</si>
  <si>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</si>
  <si>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</si>
  <si>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</si>
  <si>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</si>
  <si>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</si>
  <si>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</si>
  <si>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</si>
  <si>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</si>
  <si>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</si>
  <si>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</si>
  <si>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</si>
  <si>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</si>
  <si>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</si>
  <si>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</si>
  <si>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</si>
  <si>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</si>
  <si>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</si>
  <si>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</si>
  <si>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</si>
  <si>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</si>
  <si>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</si>
  <si>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</si>
  <si>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</si>
  <si>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</si>
  <si>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</si>
  <si>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</si>
  <si>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</si>
  <si>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</si>
  <si>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</si>
  <si>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</si>
  <si>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</si>
  <si>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</si>
  <si>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</si>
  <si>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</si>
  <si>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</si>
  <si>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</si>
  <si>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</si>
  <si>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</si>
  <si>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</si>
  <si>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</si>
  <si>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</si>
  <si>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</si>
  <si>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</si>
  <si>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</si>
  <si>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</si>
  <si>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</si>
  <si>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</si>
  <si>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</si>
  <si>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</si>
  <si>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</si>
  <si>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</si>
  <si>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</si>
  <si>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</si>
  <si>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</si>
  <si>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</si>
  <si>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</si>
  <si>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</si>
  <si>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</si>
  <si>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</si>
  <si>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</si>
  <si>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</si>
  <si>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</si>
  <si>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</si>
  <si>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</si>
  <si>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</si>
  <si>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</si>
  <si>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</si>
  <si>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</si>
  <si>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</si>
  <si>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</si>
  <si>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</si>
  <si>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</si>
  <si>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</si>
  <si>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</si>
  <si>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</si>
  <si>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</si>
  <si>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</si>
  <si>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</si>
  <si>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</si>
  <si>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</si>
  <si>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</si>
  <si>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</si>
  <si>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</si>
  <si>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</si>
  <si>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</si>
  <si>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</si>
  <si>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</si>
  <si>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</si>
  <si>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</si>
  <si>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</si>
  <si>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</si>
  <si>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</si>
  <si>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</si>
  <si>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</si>
  <si>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</si>
  <si>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</si>
  <si>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</si>
  <si>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</si>
  <si>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</si>
  <si>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</si>
  <si>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</si>
  <si>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</si>
  <si>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</si>
  <si>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</si>
  <si>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</si>
  <si>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</si>
  <si>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</si>
  <si>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</si>
  <si>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</si>
  <si>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</si>
  <si>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</si>
  <si>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</si>
  <si>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</si>
  <si>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</si>
  <si>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</si>
  <si>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</si>
  <si>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</si>
  <si>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</si>
  <si>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</si>
  <si>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</si>
  <si>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</si>
  <si>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</si>
  <si>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</si>
  <si>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</si>
  <si>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</si>
  <si>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</si>
  <si>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</si>
  <si>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</si>
  <si>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</si>
  <si>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</si>
  <si>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</si>
  <si>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</si>
  <si>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</si>
  <si>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</si>
  <si>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</si>
  <si>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</si>
  <si>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</si>
  <si>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</si>
  <si>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</si>
  <si>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</si>
  <si>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</si>
  <si>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</si>
  <si>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</si>
  <si>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</si>
  <si>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</si>
  <si>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</si>
  <si>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</si>
  <si>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</si>
  <si>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</si>
  <si>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</si>
  <si>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</si>
  <si>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</si>
  <si>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</si>
  <si>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</si>
  <si>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</si>
  <si>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</si>
  <si>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</si>
  <si>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</si>
  <si>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</si>
  <si>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</si>
  <si>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</si>
  <si>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</si>
  <si>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</si>
  <si>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</si>
  <si>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</si>
  <si>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</si>
  <si>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</si>
  <si>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</si>
  <si>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</si>
  <si>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</si>
  <si>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</si>
  <si>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</si>
  <si>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</si>
  <si>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</si>
  <si>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</si>
  <si>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</si>
  <si>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</si>
  <si>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</si>
  <si>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</si>
  <si>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</si>
  <si>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</si>
  <si>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</si>
  <si>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</si>
  <si>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</si>
  <si>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</si>
  <si>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</si>
  <si>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</si>
  <si>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</si>
  <si>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</si>
  <si>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</si>
  <si>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</si>
  <si>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</si>
  <si>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</si>
  <si>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</si>
  <si>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</si>
  <si>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</si>
  <si>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</si>
  <si>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</si>
  <si>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</si>
  <si>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</si>
  <si>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</si>
  <si>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</si>
  <si>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</si>
  <si>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</si>
  <si>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</si>
  <si>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</si>
  <si>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</si>
  <si>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</si>
  <si>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</si>
  <si>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</si>
  <si>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</si>
  <si>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</si>
  <si>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</si>
  <si>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</si>
  <si>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</si>
  <si>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</si>
  <si>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</si>
  <si>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</si>
  <si>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</si>
  <si>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</si>
  <si>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</si>
  <si>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</si>
  <si>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</si>
  <si>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</si>
  <si>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</si>
  <si>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</si>
  <si>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</si>
  <si>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</si>
  <si>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</si>
  <si>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</si>
  <si>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</si>
  <si>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</si>
  <si>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</si>
  <si>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</si>
  <si>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</si>
  <si>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</si>
  <si>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</si>
  <si>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</si>
  <si>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</si>
  <si>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</si>
  <si>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</si>
  <si>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</si>
  <si>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</si>
  <si>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</si>
  <si>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</si>
  <si>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</si>
  <si>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</si>
  <si>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</si>
  <si>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</si>
  <si>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</si>
  <si>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</si>
  <si>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</si>
  <si>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</si>
  <si>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</si>
  <si>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</si>
  <si>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</si>
  <si>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</si>
  <si>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</si>
  <si>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</si>
  <si>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</si>
  <si>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</si>
  <si>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</si>
  <si>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</si>
  <si>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</si>
  <si>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</si>
  <si>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</si>
  <si>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</si>
  <si>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</si>
  <si>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</si>
  <si>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</si>
  <si>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</si>
  <si>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</si>
  <si>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</si>
  <si>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</si>
  <si>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</si>
  <si>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</si>
  <si>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</si>
  <si>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</si>
  <si>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</si>
  <si>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</si>
  <si>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</si>
  <si>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</si>
  <si>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</si>
  <si>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</si>
  <si>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</si>
  <si>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</si>
  <si>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</si>
  <si>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</si>
  <si>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</si>
  <si>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</si>
  <si>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</si>
  <si>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</si>
  <si>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</si>
  <si>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</si>
  <si>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</si>
  <si>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</si>
  <si>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</si>
  <si>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</si>
  <si>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</si>
  <si>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</si>
  <si>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</si>
  <si>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</si>
  <si>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</si>
  <si>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</si>
  <si>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</si>
  <si>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</si>
  <si>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</si>
  <si>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</si>
  <si>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</si>
  <si>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</si>
  <si>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</si>
  <si>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</si>
  <si>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</si>
  <si>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</si>
  <si>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</si>
  <si>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</si>
  <si>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</si>
  <si>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</si>
  <si>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</si>
  <si>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</si>
  <si>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</si>
  <si>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</si>
  <si>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</si>
  <si>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</si>
  <si>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</si>
  <si>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</si>
  <si>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</si>
  <si>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</si>
  <si>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</si>
  <si>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</si>
  <si>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</si>
  <si>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</si>
  <si>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</si>
  <si>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</si>
  <si>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</si>
  <si>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</si>
  <si>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</si>
  <si>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</si>
  <si>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</si>
  <si>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</si>
  <si>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</si>
  <si>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</si>
  <si>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</si>
  <si>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</si>
  <si>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</si>
  <si>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</si>
  <si>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</si>
  <si>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</si>
  <si>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</si>
  <si>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</si>
  <si>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</si>
  <si>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</si>
  <si>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</si>
  <si>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</si>
  <si>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</si>
  <si>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</si>
  <si>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</si>
  <si>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</si>
  <si>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</si>
  <si>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</si>
  <si>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</si>
  <si>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</si>
  <si>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</si>
  <si>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</si>
  <si>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</si>
  <si>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</si>
  <si>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</si>
  <si>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</si>
  <si>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</si>
  <si>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</si>
  <si>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</si>
  <si>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</si>
  <si>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</si>
  <si>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</si>
  <si>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</si>
  <si>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</si>
  <si>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</si>
  <si>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</si>
  <si>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</si>
  <si>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</si>
  <si>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</si>
  <si>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</si>
  <si>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</si>
  <si>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</si>
  <si>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</si>
  <si>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</si>
  <si>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</si>
  <si>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</si>
  <si>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</si>
  <si>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</si>
  <si>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</si>
  <si>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</si>
  <si>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</si>
  <si>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</si>
  <si>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</si>
  <si>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</si>
  <si>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</si>
  <si>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</si>
  <si>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</si>
  <si>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</si>
  <si>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</si>
  <si>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</si>
  <si>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</si>
  <si>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</si>
  <si>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</si>
  <si>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</si>
  <si>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</si>
  <si>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</si>
  <si>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</si>
  <si>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</si>
  <si>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</si>
  <si>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</si>
  <si>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</si>
  <si>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</si>
  <si>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</si>
  <si>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</si>
  <si>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</si>
  <si>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</si>
  <si>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</si>
  <si>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</si>
  <si>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</si>
  <si>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</si>
  <si>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</si>
  <si>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</si>
  <si>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</si>
  <si>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</si>
  <si>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</si>
  <si>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</si>
  <si>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</si>
  <si>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</si>
  <si>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</si>
  <si>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</si>
  <si>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</si>
  <si>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</si>
  <si>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</si>
  <si>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</si>
  <si>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</si>
  <si>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</si>
  <si>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</si>
  <si>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</si>
  <si>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</si>
  <si>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</si>
  <si>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</si>
  <si>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</si>
  <si>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</si>
  <si>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</si>
  <si>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</si>
  <si>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</si>
  <si>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</si>
  <si>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</si>
  <si>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</si>
  <si>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</si>
  <si>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</si>
  <si>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</si>
  <si>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</si>
  <si>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</si>
  <si>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</si>
  <si>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</si>
  <si>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</si>
  <si>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</si>
  <si>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</si>
  <si>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</si>
  <si>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</si>
  <si>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</si>
  <si>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</si>
  <si>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</si>
  <si>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</si>
  <si>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</si>
  <si>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</si>
  <si>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</si>
  <si>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</si>
  <si>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</si>
  <si>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</si>
  <si>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</si>
  <si>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</si>
  <si>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</si>
  <si>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</si>
  <si>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</si>
  <si>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</si>
  <si>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</si>
  <si>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</si>
  <si>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</si>
  <si>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</si>
  <si>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</si>
  <si>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</si>
  <si>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</si>
  <si>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</si>
  <si>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</si>
  <si>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</si>
  <si>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</si>
  <si>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</si>
  <si>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</si>
  <si>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</si>
  <si>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</si>
  <si>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</si>
  <si>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</si>
  <si>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</si>
  <si>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</si>
  <si>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</si>
  <si>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</si>
  <si>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</si>
  <si>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</si>
  <si>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</si>
  <si>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</si>
  <si>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</si>
  <si>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</si>
  <si>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</si>
  <si>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</si>
  <si>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</si>
  <si>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</si>
  <si>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</si>
  <si>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</si>
  <si>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</si>
  <si>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</si>
  <si>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</si>
  <si>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</si>
  <si>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</si>
  <si>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</si>
  <si>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</si>
  <si>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</si>
  <si>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</si>
  <si>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</si>
  <si>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</si>
  <si>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</si>
  <si>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</si>
  <si>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</si>
  <si>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</si>
  <si>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</si>
  <si>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</si>
  <si>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</si>
  <si>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</si>
  <si>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</si>
  <si>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</si>
  <si>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</si>
  <si>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</si>
  <si>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</si>
  <si>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</si>
  <si>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</si>
  <si>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</si>
  <si>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</si>
  <si>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</si>
  <si>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</si>
  <si>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</si>
  <si>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</si>
  <si>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</si>
  <si>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</si>
  <si>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</si>
  <si>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</si>
  <si>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</si>
  <si>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</si>
  <si>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</si>
  <si>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</si>
  <si>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</si>
  <si>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</si>
  <si>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</si>
  <si>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</si>
  <si>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</si>
  <si>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</si>
  <si>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</si>
  <si>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</si>
  <si>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</si>
  <si>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</si>
  <si>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</si>
  <si>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</si>
  <si>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</si>
  <si>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</si>
  <si>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</si>
  <si>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</si>
  <si>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</si>
  <si>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</si>
  <si>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</si>
  <si>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</si>
  <si>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</si>
  <si>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</si>
  <si>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</si>
  <si>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</si>
  <si>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</si>
  <si>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</si>
  <si>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</si>
  <si>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</si>
  <si>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</si>
  <si>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</si>
  <si>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</si>
  <si>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</si>
  <si>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</si>
  <si>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</si>
  <si>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</si>
  <si>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</si>
  <si>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</si>
  <si>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</si>
  <si>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</si>
  <si>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</si>
  <si>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</si>
  <si>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</si>
  <si>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</si>
  <si>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</si>
  <si>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</si>
  <si>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</si>
  <si>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</si>
  <si>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</si>
  <si>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</si>
  <si>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</si>
  <si>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</si>
  <si>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</si>
  <si>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</si>
  <si>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</si>
  <si>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</si>
  <si>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</si>
  <si>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</si>
  <si>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</si>
  <si>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</si>
  <si>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</si>
  <si>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</si>
  <si>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</si>
  <si>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</si>
  <si>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</si>
  <si>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</si>
  <si>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</si>
  <si>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</si>
  <si>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</si>
  <si>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</si>
  <si>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</si>
  <si>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</si>
  <si>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</si>
  <si>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</si>
  <si>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</si>
  <si>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</si>
  <si>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</si>
  <si>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</si>
  <si>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</si>
  <si>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</si>
  <si>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</si>
  <si>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</si>
  <si>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</si>
  <si>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</si>
  <si>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</si>
  <si>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</si>
  <si>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</si>
  <si>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</si>
  <si>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</si>
  <si>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</si>
  <si>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</si>
  <si>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</si>
  <si>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</si>
  <si>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</si>
  <si>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</si>
  <si>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</si>
  <si>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</si>
  <si>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</si>
  <si>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</si>
  <si>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</si>
  <si>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</si>
  <si>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</si>
  <si>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</si>
  <si>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</si>
  <si>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</si>
  <si>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</si>
  <si>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</si>
  <si>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</si>
  <si>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</si>
  <si>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</si>
  <si>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</si>
  <si>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</si>
  <si>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</si>
  <si>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</si>
  <si>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</si>
  <si>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</si>
  <si>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</si>
  <si>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</si>
  <si>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</si>
  <si>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</si>
  <si>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</si>
  <si>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</si>
  <si>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</si>
  <si>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</si>
  <si>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</si>
  <si>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</si>
  <si>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</si>
  <si>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</si>
  <si>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</si>
  <si>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</si>
  <si>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</si>
  <si>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</si>
  <si>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</si>
  <si>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</si>
  <si>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</si>
  <si>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</si>
  <si>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</si>
  <si>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</si>
  <si>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</si>
  <si>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</si>
  <si>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</si>
  <si>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</si>
  <si>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</si>
  <si>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</si>
  <si>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</si>
  <si>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</si>
  <si>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</si>
  <si>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</si>
  <si>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</si>
  <si>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</si>
  <si>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</si>
  <si>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</si>
  <si>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</si>
  <si>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</si>
  <si>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</si>
  <si>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</si>
  <si>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</si>
  <si>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</si>
  <si>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</si>
  <si>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</si>
  <si>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</si>
  <si>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</si>
  <si>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</si>
  <si>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</si>
  <si>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</si>
  <si>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</si>
  <si>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</si>
  <si>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</si>
  <si>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</si>
  <si>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</si>
  <si>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</si>
  <si>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</si>
  <si>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</si>
  <si>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</si>
  <si>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</si>
  <si>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</si>
  <si>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</si>
  <si>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</si>
  <si>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</si>
  <si>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</si>
  <si>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</si>
  <si>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</si>
  <si>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</si>
  <si>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</si>
  <si>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</si>
  <si>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</si>
  <si>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</si>
  <si>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</si>
  <si>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</si>
  <si>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</si>
  <si>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</si>
  <si>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</si>
  <si>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</si>
  <si>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</si>
  <si>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</si>
  <si>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</si>
  <si>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</si>
  <si>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</si>
  <si>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</si>
  <si>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</si>
  <si>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</si>
  <si>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</si>
  <si>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</si>
  <si>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</si>
  <si>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</si>
  <si>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</si>
  <si>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</si>
  <si>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</si>
  <si>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</si>
  <si>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</si>
  <si>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</si>
  <si>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</si>
  <si>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</si>
  <si>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</si>
  <si>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</si>
  <si>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</si>
  <si>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</si>
  <si>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</si>
  <si>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</si>
  <si>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</si>
  <si>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</si>
  <si>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</si>
  <si>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</si>
  <si>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</si>
  <si>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</si>
  <si>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</si>
  <si>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</si>
  <si>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</si>
  <si>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</si>
  <si>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</si>
  <si>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</si>
  <si>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</si>
  <si>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</si>
  <si>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</si>
  <si>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</si>
  <si>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</si>
  <si>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</si>
  <si>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</si>
  <si>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</si>
  <si>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</si>
  <si>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</si>
  <si>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</si>
  <si>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</si>
  <si>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</si>
  <si>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</si>
  <si>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</si>
  <si>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</si>
  <si>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</si>
  <si>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</si>
  <si>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</si>
  <si>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</si>
  <si>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</si>
  <si>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</si>
  <si>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</si>
  <si>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</si>
  <si>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</si>
  <si>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</si>
  <si>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</si>
  <si>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</si>
  <si>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</si>
  <si>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</si>
  <si>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</si>
  <si>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</si>
  <si>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</si>
  <si>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</si>
  <si>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</si>
  <si>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</si>
  <si>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</si>
  <si>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</si>
  <si>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</si>
  <si>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</si>
  <si>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</si>
  <si>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</si>
  <si>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</si>
  <si>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</si>
  <si>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</si>
  <si>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</si>
  <si>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</si>
  <si>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</si>
  <si>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</si>
  <si>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</si>
  <si>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</si>
  <si>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</si>
  <si>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</si>
  <si>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</si>
  <si>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</si>
  <si>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</si>
  <si>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</si>
  <si>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</si>
  <si>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</si>
  <si>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</si>
  <si>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</si>
  <si>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</si>
  <si>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</si>
  <si>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</si>
  <si>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</si>
  <si>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</si>
  <si>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</si>
  <si>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</si>
  <si>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</si>
  <si>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</si>
  <si>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</si>
  <si>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</si>
  <si>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</si>
  <si>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</si>
  <si>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</si>
  <si>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</si>
  <si>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</si>
  <si>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</si>
  <si>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</si>
  <si>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</si>
  <si>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</si>
  <si>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</si>
  <si>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</si>
  <si>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</si>
  <si>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</si>
  <si>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</si>
  <si>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</si>
  <si>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</si>
  <si>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</si>
  <si>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</si>
  <si>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</si>
  <si>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</si>
  <si>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</si>
  <si>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</si>
  <si>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</si>
  <si>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</si>
  <si>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</si>
  <si>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</si>
  <si>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</si>
  <si>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</si>
  <si>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</si>
  <si>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</si>
  <si>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</si>
  <si>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</si>
  <si>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</si>
  <si>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</si>
  <si>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</si>
  <si>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</si>
  <si>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</si>
  <si>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</si>
  <si>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</si>
  <si>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</si>
  <si>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</si>
  <si>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</si>
  <si>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</si>
  <si>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</si>
  <si>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</si>
  <si>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</si>
  <si>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</si>
  <si>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</si>
  <si>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</si>
  <si>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</si>
  <si>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</si>
  <si>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</si>
  <si>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</si>
  <si>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</si>
  <si>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</si>
  <si>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</si>
  <si>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</si>
  <si>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</si>
  <si>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</si>
  <si>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</si>
  <si>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</si>
  <si>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</si>
  <si>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</si>
  <si>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</si>
  <si>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</si>
  <si>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</si>
  <si>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</si>
  <si>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</si>
  <si>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</si>
  <si>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</si>
  <si>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</si>
  <si>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</si>
  <si>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</si>
  <si>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</si>
  <si>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</si>
  <si>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</si>
  <si>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</si>
  <si>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</si>
  <si>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</si>
  <si>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</si>
  <si>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</si>
  <si>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</si>
  <si>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</si>
  <si>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</si>
  <si>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</si>
  <si>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</si>
  <si>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</si>
  <si>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</si>
  <si>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</si>
  <si>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</si>
  <si>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</si>
  <si>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</si>
  <si>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</si>
  <si>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</si>
  <si>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</si>
  <si>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</si>
  <si>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</si>
  <si>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</si>
  <si>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</si>
  <si>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</si>
  <si>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</si>
  <si>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</si>
  <si>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</si>
  <si>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</si>
  <si>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</si>
  <si>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</si>
  <si>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</si>
  <si>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</si>
  <si>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</si>
  <si>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</si>
  <si>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</si>
  <si>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</si>
  <si>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</si>
  <si>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</si>
  <si>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</si>
  <si>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</si>
  <si>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</si>
  <si>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</si>
  <si>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</si>
  <si>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</si>
  <si>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</si>
  <si>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</si>
  <si>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</si>
  <si>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</si>
  <si>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</si>
  <si>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</si>
  <si>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</si>
  <si>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</si>
  <si>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</si>
  <si>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</si>
  <si>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</si>
  <si>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</si>
  <si>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</si>
  <si>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</si>
  <si>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</si>
  <si>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</si>
  <si>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</si>
  <si>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</si>
  <si>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</si>
  <si>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</si>
  <si>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</si>
  <si>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</si>
  <si>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</si>
  <si>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</si>
  <si>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</si>
  <si>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</si>
  <si>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</si>
  <si>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</si>
  <si>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</si>
  <si>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</si>
  <si>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</si>
  <si>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</si>
  <si>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</si>
  <si>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</si>
  <si>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</si>
  <si>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</si>
  <si>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</si>
  <si>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</si>
  <si>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</si>
  <si>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</si>
  <si>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</si>
  <si>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</si>
  <si>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</si>
  <si>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</si>
  <si>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</si>
  <si>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</si>
  <si>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</si>
  <si>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</si>
  <si>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</si>
  <si>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</si>
  <si>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</si>
  <si>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</si>
  <si>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</si>
  <si>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</si>
  <si>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</si>
  <si>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</si>
  <si>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</si>
  <si>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</si>
  <si>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</si>
  <si>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</si>
  <si>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</si>
  <si>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</si>
  <si>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</si>
  <si>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</si>
  <si>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</si>
  <si>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</si>
  <si>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</si>
  <si>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</si>
  <si>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</si>
  <si>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</si>
  <si>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</si>
  <si>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</si>
  <si>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</si>
  <si>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</si>
  <si>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</si>
  <si>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</si>
  <si>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</si>
  <si>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</si>
  <si>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</si>
  <si>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</si>
  <si>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</si>
  <si>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</si>
  <si>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</si>
  <si>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</si>
  <si>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</si>
  <si>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</si>
  <si>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</si>
  <si>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</si>
  <si>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</si>
  <si>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</si>
  <si>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</si>
  <si>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</si>
  <si>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</si>
  <si>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</si>
  <si>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</si>
  <si>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</si>
  <si>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</si>
  <si>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</si>
  <si>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</si>
  <si>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</si>
  <si>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</si>
  <si>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</si>
  <si>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</si>
  <si>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</si>
  <si>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</si>
  <si>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</si>
  <si>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</si>
  <si>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</si>
  <si>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</si>
  <si>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</si>
  <si>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</si>
  <si>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</si>
  <si>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</si>
  <si>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</si>
  <si>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</si>
  <si>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</si>
  <si>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</si>
  <si>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</si>
  <si>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</si>
  <si>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</si>
  <si>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</si>
  <si>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</si>
  <si>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</si>
  <si>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</si>
  <si>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</si>
  <si>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</si>
  <si>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</si>
  <si>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</si>
  <si>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</si>
  <si>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</si>
  <si>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</si>
  <si>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</si>
  <si>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</si>
  <si>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</si>
  <si>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</si>
  <si>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</si>
  <si>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</si>
  <si>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</si>
  <si>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</si>
  <si>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</si>
  <si>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</si>
  <si>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</si>
  <si>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</si>
  <si>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</si>
  <si>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</si>
  <si>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</si>
  <si>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</si>
  <si>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</si>
  <si>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</si>
  <si>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</si>
  <si>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</si>
  <si>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</si>
  <si>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</si>
  <si>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</si>
  <si>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</si>
  <si>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</si>
  <si>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</si>
  <si>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</si>
  <si>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</si>
  <si>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</si>
  <si>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</si>
  <si>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</si>
  <si>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</si>
  <si>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</si>
  <si>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</si>
  <si>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</si>
  <si>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</si>
  <si>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</si>
  <si>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</si>
  <si>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</si>
  <si>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</si>
  <si>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</si>
  <si>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</si>
  <si>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</si>
  <si>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</si>
  <si>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</si>
  <si>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</si>
  <si>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</si>
  <si>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</si>
  <si>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</si>
  <si>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</si>
  <si>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</si>
  <si>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</si>
  <si>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</si>
  <si>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</si>
  <si>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</si>
  <si>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</si>
  <si>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</si>
  <si>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</si>
  <si>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</si>
  <si>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</si>
  <si>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</si>
  <si>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</si>
  <si>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</si>
  <si>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</si>
  <si>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</si>
  <si>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</si>
  <si>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</si>
  <si>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</si>
  <si>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</si>
  <si>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</si>
  <si>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</si>
  <si>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</si>
  <si>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</si>
  <si>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</si>
  <si>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</si>
  <si>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</si>
  <si>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</si>
  <si>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</si>
  <si>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</si>
  <si>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</si>
  <si>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</si>
  <si>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</si>
  <si>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</si>
  <si>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</si>
  <si>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</si>
  <si>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</si>
  <si>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</si>
  <si>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</si>
  <si>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</si>
  <si>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</si>
  <si>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</si>
  <si>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</si>
  <si>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</si>
  <si>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</si>
  <si>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</si>
  <si>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</si>
  <si>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</si>
  <si>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</si>
  <si>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</si>
  <si>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</si>
  <si>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</si>
  <si>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</si>
  <si>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</si>
  <si>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</si>
  <si>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</si>
  <si>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</si>
  <si>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</si>
  <si>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</si>
  <si>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</si>
  <si>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</si>
  <si>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</si>
  <si>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</si>
  <si>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</si>
  <si>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</si>
  <si>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</si>
  <si>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</si>
  <si>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</si>
  <si>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</si>
  <si>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</si>
  <si>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</si>
  <si>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</si>
  <si>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</si>
  <si>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</si>
  <si>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</si>
  <si>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</si>
  <si>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</si>
  <si>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</si>
  <si>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</si>
  <si>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</si>
  <si>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</si>
  <si>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</si>
  <si>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</si>
  <si>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</si>
  <si>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</si>
  <si>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</si>
  <si>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</si>
  <si>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</si>
  <si>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</si>
  <si>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</si>
  <si>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</si>
  <si>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</si>
  <si>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</si>
  <si>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</si>
  <si>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</si>
  <si>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</si>
  <si>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</si>
  <si>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</si>
  <si>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</si>
  <si>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</si>
  <si>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</si>
  <si>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</si>
  <si>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</si>
  <si>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</si>
  <si>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</si>
  <si>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</si>
  <si>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</si>
  <si>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</si>
  <si>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</si>
  <si>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</si>
  <si>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</si>
  <si>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</si>
  <si>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</si>
  <si>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</si>
  <si>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</si>
  <si>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</si>
  <si>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</si>
  <si>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</si>
  <si>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</si>
  <si>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</si>
  <si>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</si>
  <si>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</si>
  <si>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</si>
  <si>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</si>
  <si>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</si>
  <si>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</si>
  <si>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</si>
  <si>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</si>
  <si>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</si>
  <si>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</si>
  <si>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</si>
  <si>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</si>
  <si>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</si>
  <si>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</si>
  <si>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</si>
  <si>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</si>
  <si>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</si>
  <si>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</si>
  <si>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</si>
  <si>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</si>
  <si>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</si>
  <si>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</si>
  <si>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</si>
  <si>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</si>
  <si>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</si>
  <si>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</si>
  <si>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</si>
  <si>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</si>
  <si>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</si>
  <si>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</si>
  <si>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</si>
  <si>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</si>
  <si>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</si>
  <si>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</si>
  <si>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</si>
  <si>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</si>
  <si>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</si>
  <si>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</si>
  <si>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</si>
  <si>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</si>
  <si>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</si>
  <si>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</si>
  <si>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</si>
  <si>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</si>
  <si>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</si>
  <si>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</si>
  <si>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</si>
  <si>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</si>
  <si>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</si>
  <si>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</si>
  <si>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</si>
  <si>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</si>
  <si>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</si>
  <si>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</si>
  <si>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</si>
  <si>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</si>
  <si>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</si>
  <si>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</si>
  <si>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</si>
  <si>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</si>
  <si>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</si>
  <si>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</si>
  <si>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</si>
  <si>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</si>
  <si>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</si>
  <si>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</si>
  <si>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</si>
  <si>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</si>
  <si>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</si>
  <si>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</si>
  <si>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</si>
  <si>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</si>
  <si>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</si>
  <si>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</si>
  <si>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</si>
  <si>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</si>
  <si>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</si>
  <si>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</si>
  <si>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</si>
  <si>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</si>
  <si>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</si>
  <si>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</si>
  <si>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</si>
  <si>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</si>
  <si>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</si>
  <si>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</si>
  <si>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</si>
  <si>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</si>
  <si>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</si>
  <si>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</si>
  <si>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</si>
  <si>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</si>
  <si>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</si>
  <si>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</si>
  <si>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</si>
  <si>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</si>
  <si>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</si>
  <si>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</si>
  <si>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</si>
  <si>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</si>
  <si>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</si>
  <si>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</si>
  <si>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</si>
  <si>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</si>
  <si>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</si>
  <si>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</si>
  <si>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</si>
  <si>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</si>
  <si>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</si>
  <si>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</si>
  <si>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</si>
  <si>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</si>
  <si>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</si>
  <si>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</si>
  <si>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</si>
  <si>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</si>
  <si>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</si>
  <si>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</si>
  <si>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</si>
  <si>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</si>
  <si>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</si>
  <si>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</si>
  <si>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</si>
  <si>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</si>
  <si>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</si>
  <si>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</si>
  <si>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</si>
  <si>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</si>
  <si>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</si>
  <si>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</si>
  <si>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</si>
  <si>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</si>
  <si>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</si>
  <si>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</si>
  <si>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</si>
  <si>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</si>
  <si>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</si>
  <si>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</si>
  <si>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</si>
  <si>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</si>
  <si>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</si>
  <si>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</si>
  <si>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</si>
  <si>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</si>
  <si>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</si>
  <si>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</si>
  <si>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</si>
  <si>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</si>
  <si>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</si>
  <si>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</si>
  <si>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</si>
  <si>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</si>
  <si>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</si>
  <si>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</si>
  <si>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</si>
  <si>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</si>
  <si>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</si>
  <si>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</si>
  <si>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</si>
  <si>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</si>
  <si>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</si>
  <si>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</si>
  <si>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</si>
  <si>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</si>
  <si>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</si>
  <si>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</si>
  <si>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</si>
  <si>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</si>
  <si>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</si>
  <si>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</si>
  <si>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</si>
  <si>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</si>
  <si>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</si>
  <si>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</si>
  <si>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</si>
  <si>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</si>
  <si>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</si>
  <si>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</si>
  <si>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</si>
  <si>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</si>
  <si>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</si>
  <si>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</si>
  <si>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</si>
  <si>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</si>
  <si>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</si>
  <si>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</si>
  <si>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</si>
  <si>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</si>
  <si>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</si>
  <si>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</si>
  <si>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</si>
  <si>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</si>
  <si>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</si>
  <si>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</si>
  <si>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</si>
  <si>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</si>
  <si>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</si>
  <si>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</si>
  <si>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</si>
  <si>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</si>
  <si>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</si>
  <si>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</si>
  <si>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</si>
  <si>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</si>
  <si>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</si>
  <si>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</si>
  <si>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</si>
  <si>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</si>
  <si>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</si>
  <si>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</si>
  <si>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</si>
  <si>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</si>
  <si>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</si>
  <si>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</si>
  <si>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</si>
  <si>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</si>
  <si>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</si>
  <si>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</si>
  <si>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</si>
  <si>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</si>
  <si>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</si>
  <si>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</si>
  <si>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</si>
  <si>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</si>
  <si>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</si>
  <si>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</si>
  <si>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</si>
  <si>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</si>
  <si>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</si>
  <si>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</si>
  <si>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</si>
  <si>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</si>
  <si>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</si>
  <si>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</si>
  <si>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</si>
  <si>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</si>
  <si>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</si>
  <si>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</si>
  <si>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</si>
  <si>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</si>
  <si>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</si>
  <si>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</si>
  <si>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</si>
  <si>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</si>
  <si>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</si>
  <si>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</si>
  <si>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</si>
  <si>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</si>
  <si>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</si>
  <si>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</si>
  <si>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</si>
  <si>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</si>
  <si>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</si>
  <si>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</si>
  <si>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</si>
  <si>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</si>
  <si>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</si>
  <si>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</si>
  <si>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</si>
  <si>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</si>
  <si>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</si>
  <si>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</si>
  <si>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</si>
  <si>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</si>
  <si>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</si>
  <si>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</si>
  <si>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</si>
  <si>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</si>
  <si>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</si>
  <si>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</si>
  <si>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</si>
  <si>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</si>
  <si>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</si>
  <si>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</si>
  <si>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</si>
  <si>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</si>
  <si>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</si>
  <si>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</si>
  <si>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</si>
  <si>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</si>
  <si>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</si>
  <si>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</si>
  <si>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</si>
  <si>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</si>
  <si>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</si>
  <si>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</si>
  <si>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</si>
  <si>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</si>
  <si>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</si>
  <si>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</si>
  <si>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</si>
  <si>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</si>
  <si>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</si>
  <si>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</si>
  <si>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</si>
  <si>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</si>
  <si>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</si>
  <si>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</si>
  <si>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</si>
  <si>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</si>
  <si>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</si>
  <si>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</si>
  <si>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</si>
  <si>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</si>
  <si>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</si>
  <si>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</si>
  <si>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</si>
  <si>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</si>
  <si>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</si>
  <si>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</si>
  <si>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</si>
  <si>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</si>
  <si>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</si>
  <si>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</si>
  <si>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</si>
  <si>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</si>
  <si>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</si>
  <si>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</si>
  <si>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</si>
  <si>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</si>
  <si>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</si>
  <si>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</si>
  <si>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</si>
  <si>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</si>
  <si>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</si>
  <si>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</si>
  <si>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</si>
  <si>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</si>
  <si>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</si>
  <si>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</si>
  <si>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</si>
  <si>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</si>
  <si>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</si>
  <si>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</si>
  <si>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</si>
  <si>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</si>
  <si>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</si>
  <si>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</si>
  <si>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</si>
  <si>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</si>
  <si>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</si>
  <si>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</si>
  <si>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</si>
  <si>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</si>
  <si>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</si>
  <si>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</si>
  <si>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</si>
  <si>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</si>
  <si>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</si>
  <si>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</si>
  <si>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</si>
  <si>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</si>
  <si>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</si>
  <si>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</si>
  <si>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</si>
  <si>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</si>
  <si>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</si>
  <si>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</si>
  <si>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</si>
  <si>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</si>
  <si>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</si>
  <si>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</si>
  <si>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</si>
  <si>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</si>
  <si>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</si>
  <si>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</si>
  <si>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</si>
  <si>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</si>
  <si>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</si>
  <si>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</si>
  <si>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</si>
  <si>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</si>
  <si>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</si>
  <si>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</si>
  <si>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</si>
  <si>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</si>
  <si>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</si>
  <si>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</si>
  <si>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</si>
  <si>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</si>
  <si>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</si>
  <si>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</si>
  <si>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</si>
  <si>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</si>
  <si>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</si>
  <si>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</si>
  <si>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</si>
  <si>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</si>
  <si>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</si>
  <si>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</si>
  <si>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</si>
  <si>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</si>
  <si>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</si>
  <si>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</si>
  <si>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</si>
  <si>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</si>
  <si>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</si>
  <si>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</si>
  <si>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</si>
  <si>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</si>
  <si>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</si>
  <si>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</si>
  <si>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</si>
  <si>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</si>
  <si>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</si>
  <si>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</si>
  <si>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</si>
  <si>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</si>
  <si>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</si>
  <si>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</si>
  <si>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</si>
  <si>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</si>
  <si>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</si>
  <si>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</si>
  <si>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</si>
  <si>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</si>
  <si>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</si>
  <si>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</si>
  <si>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</si>
  <si>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</si>
  <si>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</si>
  <si>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</si>
  <si>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</si>
  <si>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</si>
  <si>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</si>
  <si>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</si>
  <si>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</si>
  <si>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</si>
  <si>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</si>
  <si>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</si>
  <si>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</si>
  <si>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</si>
  <si>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</si>
  <si>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</si>
  <si>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</si>
  <si>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</si>
  <si>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</si>
  <si>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</si>
  <si>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</si>
  <si>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</si>
  <si>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</si>
  <si>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</si>
  <si>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</si>
  <si>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</si>
  <si>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</si>
  <si>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</si>
  <si>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</si>
  <si>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</si>
  <si>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</si>
  <si>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</si>
  <si>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</si>
  <si>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</si>
  <si>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</si>
  <si>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</si>
  <si>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</si>
  <si>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</si>
  <si>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</si>
  <si>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</si>
  <si>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</si>
  <si>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</si>
  <si>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</si>
  <si>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</si>
  <si>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</si>
  <si>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</si>
  <si>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</si>
  <si>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</si>
  <si>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</si>
  <si>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</si>
  <si>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</si>
  <si>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</si>
  <si>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</si>
  <si>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</si>
  <si>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</si>
  <si>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</si>
  <si>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</si>
  <si>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</si>
  <si>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</si>
  <si>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</si>
  <si>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</si>
  <si>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</si>
  <si>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</si>
  <si>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</si>
  <si>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</si>
  <si>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</si>
  <si>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</si>
  <si>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</si>
  <si>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</si>
  <si>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</si>
  <si>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</si>
  <si>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</si>
  <si>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</si>
  <si>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</si>
  <si>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</si>
  <si>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</si>
  <si>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</si>
  <si>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</si>
  <si>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</si>
  <si>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</si>
  <si>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</si>
  <si>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</si>
  <si>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</si>
  <si>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</si>
  <si>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</si>
  <si>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</si>
  <si>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</si>
  <si>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</si>
  <si>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</si>
  <si>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</si>
  <si>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</si>
  <si>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</si>
  <si>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</si>
  <si>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</si>
  <si>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</si>
  <si>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</si>
  <si>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</si>
  <si>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</si>
  <si>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</si>
  <si>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</si>
  <si>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</si>
  <si>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</si>
  <si>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</si>
  <si>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</si>
  <si>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</si>
  <si>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</si>
  <si>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</si>
  <si>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</si>
  <si>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</si>
  <si>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</si>
  <si>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</si>
  <si>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</si>
  <si>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</si>
  <si>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</si>
  <si>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</si>
  <si>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</si>
  <si>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</si>
  <si>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</si>
  <si>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</si>
  <si>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</si>
  <si>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</si>
  <si>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</si>
  <si>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</si>
  <si>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</si>
  <si>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</si>
  <si>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</si>
  <si>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</si>
  <si>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</si>
  <si>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</si>
  <si>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</si>
  <si>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</si>
  <si>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</si>
  <si>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</si>
  <si>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</si>
  <si>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</si>
  <si>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</si>
  <si>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</si>
  <si>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</si>
  <si>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</si>
  <si>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</si>
  <si>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</si>
  <si>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</si>
  <si>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</si>
  <si>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</si>
  <si>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</si>
  <si>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</si>
  <si>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</si>
  <si>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</si>
  <si>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</si>
  <si>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</si>
  <si>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</si>
  <si>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</si>
  <si>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</si>
  <si>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</si>
  <si>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</si>
  <si>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</si>
  <si>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</si>
  <si>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</si>
  <si>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</si>
  <si>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</si>
  <si>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</si>
  <si>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</si>
  <si>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</si>
  <si>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</si>
  <si>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</si>
  <si>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</si>
  <si>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</si>
  <si>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</si>
  <si>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</si>
  <si>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</si>
  <si>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</si>
  <si>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</si>
  <si>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</si>
  <si>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</si>
  <si>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</si>
  <si>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</si>
  <si>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</si>
  <si>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</si>
  <si>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</si>
  <si>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</si>
  <si>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</si>
  <si>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</si>
  <si>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</si>
  <si>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</si>
  <si>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</si>
  <si>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</si>
  <si>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</si>
  <si>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</si>
  <si>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</si>
  <si>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</si>
  <si>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</si>
  <si>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</si>
  <si>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</si>
  <si>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</si>
  <si>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</si>
  <si>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</si>
  <si>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</si>
  <si>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</si>
  <si>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</si>
  <si>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</si>
  <si>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</si>
  <si>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</si>
  <si>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</si>
  <si>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</si>
  <si>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</si>
  <si>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</si>
  <si>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</si>
  <si>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</si>
  <si>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</si>
  <si>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</si>
  <si>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</si>
  <si>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</si>
  <si>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</si>
  <si>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</si>
  <si>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</si>
  <si>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</si>
  <si>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</si>
  <si>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</si>
  <si>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</si>
  <si>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</si>
  <si>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</si>
  <si>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</si>
  <si>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</si>
  <si>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</si>
  <si>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</si>
  <si>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</si>
  <si>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</si>
  <si>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</si>
  <si>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</si>
  <si>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</si>
  <si>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</si>
  <si>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</si>
  <si>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</si>
  <si>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</si>
  <si>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</si>
  <si>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</si>
  <si>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</si>
  <si>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</si>
  <si>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</si>
  <si>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</si>
  <si>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</si>
  <si>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</si>
  <si>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</si>
  <si>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</si>
  <si>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</si>
  <si>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</si>
  <si>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</si>
  <si>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</si>
  <si>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</si>
  <si>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</si>
  <si>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</si>
  <si>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</si>
  <si>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</si>
  <si>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</si>
  <si>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</si>
  <si>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</si>
  <si>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</si>
  <si>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</si>
  <si>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</si>
  <si>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</si>
  <si>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</si>
  <si>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</si>
  <si>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</si>
  <si>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</si>
  <si>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</si>
  <si>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</si>
  <si>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</si>
  <si>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</si>
  <si>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</si>
  <si>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</si>
  <si>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</si>
  <si>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</si>
  <si>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</si>
  <si>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</si>
  <si>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</si>
  <si>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</si>
  <si>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</si>
  <si>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</si>
  <si>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</si>
  <si>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</si>
  <si>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</si>
  <si>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</si>
  <si>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</si>
  <si>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</si>
  <si>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</si>
  <si>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</si>
  <si>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</si>
  <si>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</si>
  <si>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</si>
  <si>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</si>
  <si>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</si>
  <si>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</si>
  <si>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</si>
  <si>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</si>
  <si>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</si>
  <si>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</si>
  <si>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</si>
  <si>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</si>
  <si>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</si>
  <si>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</si>
  <si>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</si>
  <si>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</si>
  <si>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</si>
  <si>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</si>
  <si>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</si>
  <si>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</si>
  <si>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</si>
  <si>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</si>
  <si>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</si>
  <si>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</si>
  <si>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</si>
  <si>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</si>
  <si>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</si>
  <si>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</si>
  <si>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</si>
  <si>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</si>
  <si>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</si>
  <si>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</si>
  <si>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</si>
  <si>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</si>
  <si>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</si>
  <si>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</si>
  <si>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</si>
  <si>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</si>
  <si>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</si>
  <si>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</si>
  <si>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</si>
  <si>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</si>
  <si>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</si>
  <si>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</si>
  <si>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</si>
  <si>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</si>
  <si>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</si>
  <si>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</si>
  <si>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</si>
  <si>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</si>
  <si>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</si>
  <si>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</si>
  <si>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</si>
  <si>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</si>
  <si>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</si>
  <si>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</si>
  <si>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</si>
  <si>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</si>
  <si>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</si>
  <si>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</si>
  <si>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</si>
  <si>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</si>
  <si>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</si>
  <si>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</si>
  <si>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</si>
  <si>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</si>
  <si>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</si>
  <si>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</si>
  <si>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</si>
  <si>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</si>
  <si>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</si>
  <si>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</si>
  <si>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</si>
  <si>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</si>
  <si>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</si>
  <si>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</si>
  <si>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</si>
  <si>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</si>
  <si>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</si>
  <si>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</si>
  <si>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</si>
  <si>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</si>
  <si>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</si>
  <si>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</si>
  <si>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</si>
  <si>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</si>
  <si>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</si>
  <si>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</si>
  <si>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</si>
  <si>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</si>
  <si>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</si>
  <si>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</si>
  <si>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</si>
  <si>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</si>
  <si>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</si>
  <si>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</si>
  <si>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</si>
  <si>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</si>
  <si>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</si>
  <si>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</si>
  <si>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</si>
  <si>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</si>
  <si>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</si>
  <si>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</si>
  <si>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</si>
  <si>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</si>
  <si>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</si>
  <si>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</si>
  <si>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</si>
  <si>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</si>
  <si>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</si>
  <si>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</si>
  <si>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</si>
  <si>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</si>
  <si>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</si>
  <si>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</si>
  <si>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</si>
  <si>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</si>
  <si>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</si>
  <si>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</si>
  <si>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</si>
  <si>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</si>
  <si>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</si>
  <si>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</si>
  <si>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</si>
  <si>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</si>
  <si>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</si>
  <si>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</si>
  <si>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</si>
  <si>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</si>
  <si>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</si>
  <si>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</si>
  <si>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</si>
  <si>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</si>
  <si>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</si>
  <si>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</si>
  <si>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</si>
  <si>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</si>
  <si>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</si>
  <si>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</si>
  <si>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</si>
  <si>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</si>
  <si>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</si>
  <si>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</si>
  <si>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</si>
  <si>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</si>
  <si>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</si>
  <si>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</si>
  <si>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</si>
  <si>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</si>
  <si>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</si>
  <si>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</si>
  <si>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</si>
  <si>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</si>
  <si>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</si>
  <si>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</si>
  <si>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</si>
  <si>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</si>
  <si>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</si>
  <si>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</si>
  <si>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</si>
  <si>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</si>
  <si>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</si>
  <si>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</si>
  <si>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</si>
  <si>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</si>
  <si>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</si>
  <si>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</si>
  <si>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</si>
  <si>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</si>
  <si>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</si>
  <si>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</si>
  <si>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</si>
  <si>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</si>
  <si>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</si>
  <si>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</si>
  <si>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</si>
  <si>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</si>
  <si>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</si>
  <si>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</si>
  <si>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</si>
  <si>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</si>
  <si>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</si>
  <si>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</si>
  <si>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</si>
  <si>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</si>
  <si>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</si>
  <si>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</si>
  <si>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</si>
  <si>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</si>
  <si>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</si>
  <si>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</si>
  <si>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</si>
  <si>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</si>
  <si>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</si>
  <si>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</si>
  <si>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</si>
  <si>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</si>
  <si>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</si>
  <si>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</si>
  <si>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</si>
  <si>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</si>
  <si>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</si>
  <si>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</si>
  <si>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</si>
  <si>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</si>
  <si>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</si>
  <si>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</si>
  <si>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</si>
  <si>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</si>
  <si>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</si>
  <si>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</si>
  <si>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</si>
  <si>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</si>
  <si>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</si>
  <si>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</si>
  <si>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</si>
  <si>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</si>
  <si>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</si>
  <si>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</si>
  <si>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</si>
  <si>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</si>
  <si>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</si>
  <si>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</si>
  <si>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</si>
  <si>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</si>
  <si>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</si>
  <si>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</si>
  <si>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</si>
  <si>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</si>
  <si>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</si>
  <si>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</si>
  <si>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</si>
  <si>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</si>
  <si>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</si>
  <si>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</si>
  <si>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</si>
  <si>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</si>
  <si>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</si>
  <si>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</si>
  <si>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</si>
  <si>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</si>
  <si>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</si>
  <si>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</si>
  <si>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</si>
  <si>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</si>
  <si>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</si>
  <si>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</si>
  <si>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</si>
  <si>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</si>
  <si>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</si>
  <si>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</si>
  <si>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</si>
  <si>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</si>
  <si>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</si>
  <si>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</si>
  <si>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</si>
  <si>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</si>
  <si>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</si>
  <si>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</si>
  <si>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</si>
  <si>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</si>
  <si>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</si>
  <si>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</si>
  <si>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</si>
  <si>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</si>
  <si>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</si>
  <si>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</si>
  <si>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</si>
  <si>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</si>
  <si>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</si>
  <si>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</si>
  <si>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</si>
  <si>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</si>
  <si>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</si>
  <si>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</si>
  <si>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</si>
  <si>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</si>
  <si>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</si>
  <si>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</si>
  <si>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</si>
  <si>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</si>
  <si>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</si>
  <si>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</si>
  <si>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</si>
  <si>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</si>
  <si>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</si>
  <si>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</si>
  <si>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</si>
  <si>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</si>
  <si>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</si>
  <si>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</si>
  <si>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</si>
  <si>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</si>
  <si>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</si>
  <si>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</si>
  <si>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</si>
  <si>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</si>
  <si>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</si>
  <si>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</si>
  <si>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</si>
  <si>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</si>
  <si>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</si>
  <si>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</si>
  <si>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</si>
  <si>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</si>
  <si>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</si>
  <si>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</si>
  <si>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</si>
  <si>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</si>
  <si>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</si>
  <si>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</si>
  <si>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</si>
  <si>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</si>
  <si>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</si>
  <si>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</si>
  <si>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</si>
  <si>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</si>
  <si>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</si>
  <si>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</si>
  <si>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</si>
  <si>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</si>
  <si>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</si>
  <si>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</si>
  <si>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</si>
  <si>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</si>
  <si>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</si>
  <si>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</si>
  <si>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</si>
  <si>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</si>
  <si>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</si>
  <si>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</si>
  <si>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</si>
  <si>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</si>
  <si>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</si>
  <si>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</si>
  <si>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</si>
  <si>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</si>
  <si>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</si>
  <si>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</si>
  <si>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</si>
  <si>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</si>
  <si>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</si>
  <si>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</si>
  <si>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</si>
  <si>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</si>
  <si>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</si>
  <si>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</si>
  <si>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</si>
  <si>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</si>
  <si>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</si>
  <si>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</si>
  <si>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</si>
  <si>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</si>
  <si>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</si>
  <si>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</si>
  <si>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</si>
  <si>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</si>
  <si>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</si>
  <si>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</si>
  <si>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</si>
  <si>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</si>
  <si>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</si>
  <si>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</si>
  <si>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</si>
  <si>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</si>
  <si>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</si>
  <si>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</si>
  <si>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</si>
  <si>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</si>
  <si>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</si>
  <si>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</si>
  <si>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</si>
  <si>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</si>
  <si>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</si>
  <si>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</si>
  <si>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</si>
  <si>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</si>
  <si>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</si>
  <si>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</si>
  <si>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</si>
  <si>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</si>
  <si>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</si>
  <si>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</si>
  <si>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</si>
  <si>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</si>
  <si>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</si>
  <si>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</si>
  <si>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</si>
  <si>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</si>
  <si>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</si>
  <si>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</si>
  <si>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</si>
  <si>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</si>
  <si>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</si>
  <si>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</si>
  <si>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</si>
  <si>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</si>
  <si>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</si>
  <si>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</si>
  <si>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</si>
  <si>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</si>
  <si>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</si>
  <si>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</si>
  <si>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</si>
  <si>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</si>
  <si>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</si>
  <si>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</si>
  <si>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</si>
  <si>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</si>
  <si>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</si>
  <si>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</si>
  <si>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</si>
  <si>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</si>
  <si>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</si>
  <si>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</si>
  <si>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</si>
  <si>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</si>
  <si>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</si>
  <si>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</si>
  <si>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</si>
  <si>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</si>
  <si>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</si>
  <si>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</si>
  <si>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</si>
  <si>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</si>
  <si>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</si>
  <si>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</si>
  <si>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</si>
  <si>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</si>
  <si>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</si>
  <si>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</si>
  <si>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</si>
  <si>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</si>
  <si>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</si>
  <si>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</si>
  <si>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</si>
  <si>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</si>
  <si>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</si>
  <si>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</si>
  <si>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</si>
  <si>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</si>
  <si>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</si>
  <si>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</si>
  <si>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</si>
  <si>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</si>
  <si>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</si>
  <si>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</si>
  <si>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</si>
  <si>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</si>
  <si>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</si>
  <si>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</si>
  <si>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</si>
  <si>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</si>
  <si>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</si>
  <si>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</si>
  <si>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</si>
  <si>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</si>
  <si>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</si>
  <si>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</si>
  <si>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</si>
  <si>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</si>
  <si>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</si>
  <si>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</si>
  <si>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</si>
  <si>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</si>
  <si>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</si>
  <si>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</si>
  <si>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</si>
  <si>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</si>
  <si>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</si>
  <si>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</si>
  <si>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</si>
  <si>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</si>
  <si>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</si>
  <si>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</si>
  <si>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</si>
  <si>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</si>
  <si>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</si>
  <si>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</si>
  <si>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</si>
  <si>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</si>
  <si>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</si>
  <si>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</si>
  <si>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</si>
  <si>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</si>
  <si>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</si>
  <si>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</si>
  <si>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</si>
  <si>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</si>
  <si>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</si>
  <si>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</si>
  <si>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</si>
  <si>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</si>
  <si>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</si>
  <si>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</si>
  <si>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</si>
  <si>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</si>
  <si>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</si>
  <si>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</si>
  <si>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</si>
  <si>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</si>
  <si>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</si>
  <si>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</si>
  <si>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</si>
  <si>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</si>
  <si>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</si>
  <si>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</si>
  <si>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</si>
  <si>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</si>
  <si>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</si>
  <si>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</si>
  <si>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</si>
  <si>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</si>
  <si>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</si>
  <si>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</si>
  <si>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</si>
  <si>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</si>
  <si>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</si>
  <si>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</si>
  <si>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</si>
  <si>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</si>
  <si>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</si>
  <si>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</si>
  <si>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</si>
  <si>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</si>
  <si>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</si>
  <si>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</si>
  <si>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</si>
  <si>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</si>
  <si>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</si>
  <si>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</si>
  <si>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</si>
  <si>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</si>
  <si>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</si>
  <si>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</si>
  <si>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</si>
  <si>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</si>
  <si>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</si>
  <si>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</si>
  <si>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</si>
  <si>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</si>
  <si>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</si>
  <si>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</si>
  <si>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</si>
  <si>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</si>
  <si>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</si>
  <si>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</si>
  <si>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</si>
  <si>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</si>
  <si>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</si>
  <si>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</si>
  <si>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</si>
  <si>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</si>
  <si>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</si>
  <si>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</si>
  <si>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</si>
  <si>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</si>
  <si>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</si>
  <si>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</si>
  <si>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</si>
  <si>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</si>
  <si>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</si>
  <si>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</si>
  <si>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</si>
  <si>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</si>
  <si>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</si>
  <si>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</si>
  <si>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</si>
  <si>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</si>
  <si>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</si>
  <si>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</si>
  <si>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</si>
  <si>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</si>
  <si>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</si>
  <si>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</si>
  <si>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</si>
  <si>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</si>
  <si>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</si>
  <si>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</si>
  <si>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</si>
  <si>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</si>
  <si>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</si>
  <si>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</si>
  <si>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</si>
  <si>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</si>
  <si>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</si>
  <si>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</si>
  <si>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</si>
  <si>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</si>
  <si>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</si>
  <si>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</si>
  <si>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</si>
  <si>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</si>
  <si>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</si>
  <si>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</si>
  <si>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</si>
  <si>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</si>
  <si>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</si>
  <si>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</si>
  <si>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</si>
  <si>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</si>
  <si>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</si>
  <si>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</si>
  <si>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</si>
  <si>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</si>
  <si>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</si>
  <si>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</si>
  <si>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</si>
  <si>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</si>
  <si>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</si>
  <si>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</si>
  <si>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</si>
  <si>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</si>
  <si>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</si>
  <si>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</si>
  <si>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</si>
  <si>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</si>
  <si>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</si>
  <si>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</si>
  <si>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</si>
  <si>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</si>
  <si>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</si>
  <si>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</si>
  <si>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</si>
  <si>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</si>
  <si>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</si>
  <si>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</si>
  <si>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</si>
  <si>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</si>
  <si>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</si>
  <si>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</si>
  <si>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</si>
  <si>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</si>
  <si>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</si>
  <si>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</si>
  <si>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</si>
  <si>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</si>
  <si>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</si>
  <si>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</si>
  <si>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</si>
  <si>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</si>
  <si>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</si>
  <si>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</si>
  <si>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</si>
  <si>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</si>
  <si>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</si>
  <si>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</si>
  <si>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</si>
  <si>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</si>
  <si>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</si>
  <si>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</si>
  <si>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</si>
  <si>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</si>
  <si>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</si>
  <si>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</si>
  <si>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</si>
  <si>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</si>
  <si>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</si>
  <si>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</si>
  <si>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</si>
  <si>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</si>
  <si>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</si>
  <si>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</si>
  <si>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</si>
  <si>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</si>
  <si>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</si>
  <si>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</si>
  <si>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</si>
  <si>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</si>
  <si>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</si>
  <si>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</si>
  <si>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</si>
  <si>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</si>
  <si>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</si>
  <si>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</si>
  <si>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</si>
  <si>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</si>
  <si>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</si>
  <si>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</si>
  <si>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</si>
  <si>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</si>
  <si>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</si>
  <si>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</si>
  <si>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</si>
  <si>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</si>
  <si>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</si>
  <si>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</si>
  <si>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</si>
  <si>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</si>
  <si>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</si>
  <si>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</si>
  <si>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</si>
  <si>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</si>
  <si>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</si>
  <si>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</si>
  <si>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</si>
  <si>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</si>
  <si>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</si>
  <si>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</si>
  <si>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</si>
  <si>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</si>
  <si>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</si>
  <si>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</si>
  <si>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</si>
  <si>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</si>
  <si>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</si>
  <si>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</si>
  <si>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</si>
  <si>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</si>
  <si>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</si>
  <si>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</si>
  <si>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</si>
  <si>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</si>
  <si>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</si>
  <si>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</si>
  <si>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</si>
  <si>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</si>
  <si>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</si>
  <si>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</si>
  <si>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</si>
  <si>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</si>
  <si>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</si>
  <si>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</si>
  <si>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</si>
  <si>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</si>
  <si>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</si>
  <si>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</si>
  <si>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</si>
  <si>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</si>
  <si>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</si>
  <si>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</si>
  <si>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</si>
  <si>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</si>
  <si>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</si>
  <si>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</si>
  <si>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</si>
  <si>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</si>
  <si>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</si>
  <si>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</si>
  <si>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</si>
  <si>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</si>
  <si>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</si>
  <si>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</si>
  <si>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</si>
  <si>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</si>
  <si>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</si>
  <si>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</si>
  <si>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</si>
  <si>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</si>
  <si>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</si>
  <si>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</si>
  <si>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</si>
  <si>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</si>
  <si>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</si>
  <si>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</si>
  <si>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</si>
  <si>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</si>
  <si>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</si>
  <si>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</si>
  <si>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</si>
  <si>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</si>
  <si>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</si>
  <si>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</si>
  <si>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</si>
  <si>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</si>
  <si>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</si>
  <si>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</si>
  <si>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</si>
  <si>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</si>
  <si>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</si>
  <si>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</si>
  <si>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</si>
  <si>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</si>
  <si>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</si>
  <si>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</si>
  <si>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</si>
  <si>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</si>
  <si>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</si>
  <si>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</si>
  <si>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</si>
  <si>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</si>
  <si>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</si>
  <si>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</si>
  <si>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</si>
  <si>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</si>
  <si>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</si>
  <si>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</si>
  <si>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</si>
  <si>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</si>
  <si>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</si>
  <si>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</si>
  <si>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</si>
  <si>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</si>
  <si>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</si>
  <si>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</si>
  <si>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</si>
  <si>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</si>
  <si>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</si>
  <si>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</si>
  <si>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</si>
  <si>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</si>
  <si>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</si>
  <si>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</si>
  <si>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</si>
  <si>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</si>
  <si>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</si>
  <si>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</si>
  <si>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</si>
  <si>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</si>
  <si>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</si>
  <si>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</si>
  <si>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</si>
  <si>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</si>
  <si>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</si>
  <si>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</si>
  <si>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</si>
  <si>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</si>
  <si>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</si>
  <si>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</si>
  <si>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</si>
  <si>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</si>
  <si>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</si>
  <si>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</si>
  <si>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</si>
  <si>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</si>
  <si>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</si>
  <si>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</si>
  <si>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</si>
  <si>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</si>
  <si>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</si>
  <si>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</si>
  <si>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</si>
  <si>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</si>
  <si>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</si>
  <si>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</si>
  <si>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</si>
  <si>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</si>
  <si>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</si>
  <si>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</si>
  <si>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</si>
  <si>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</si>
  <si>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</si>
  <si>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</si>
  <si>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</si>
  <si>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</si>
  <si>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</si>
  <si>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</si>
  <si>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</si>
  <si>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</si>
  <si>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</si>
  <si>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</si>
  <si>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</si>
  <si>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</si>
  <si>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</si>
  <si>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</si>
  <si>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</si>
  <si>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</si>
  <si>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</si>
  <si>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</si>
  <si>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</si>
  <si>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</si>
  <si>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</si>
  <si>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</si>
  <si>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</si>
  <si>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</si>
  <si>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</si>
  <si>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</si>
  <si>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</si>
  <si>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</si>
  <si>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</si>
  <si>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</si>
  <si>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</si>
  <si>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</si>
  <si>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</si>
  <si>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</si>
  <si>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</si>
  <si>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</si>
  <si>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</si>
  <si>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</si>
  <si>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</si>
  <si>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</si>
  <si>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</si>
  <si>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</si>
  <si>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</si>
  <si>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</si>
  <si>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</si>
  <si>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</si>
  <si>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</si>
  <si>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</si>
  <si>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</si>
  <si>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</si>
  <si>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</si>
  <si>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</si>
  <si>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</si>
  <si>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</si>
  <si>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</si>
  <si>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</si>
  <si>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</si>
  <si>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</si>
  <si>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</si>
  <si>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</si>
  <si>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</si>
  <si>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</si>
  <si>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</si>
  <si>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</si>
  <si>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</si>
  <si>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</si>
  <si>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</si>
  <si>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</si>
  <si>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</si>
  <si>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</si>
  <si>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</si>
  <si>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</si>
  <si>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</si>
  <si>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</si>
  <si>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</si>
  <si>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</si>
  <si>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</si>
  <si>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</si>
  <si>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</si>
  <si>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</si>
  <si>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</si>
  <si>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</si>
  <si>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</si>
  <si>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</si>
  <si>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</si>
  <si>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</si>
  <si>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</si>
  <si>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</si>
  <si>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</si>
  <si>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</si>
  <si>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</si>
  <si>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</si>
  <si>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</si>
  <si>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</si>
  <si>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</si>
  <si>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</si>
  <si>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</si>
  <si>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</si>
  <si>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</si>
  <si>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</si>
  <si>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</si>
  <si>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</si>
  <si>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</si>
  <si>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</si>
  <si>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</si>
  <si>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</si>
  <si>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</si>
  <si>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</si>
  <si>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</si>
  <si>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</si>
  <si>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</si>
  <si>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</si>
  <si>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</si>
  <si>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</si>
  <si>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</si>
  <si>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</si>
  <si>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</si>
  <si>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</si>
  <si>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</si>
  <si>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</si>
  <si>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</si>
  <si>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</si>
  <si>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</si>
  <si>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</si>
  <si>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</si>
  <si>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</si>
  <si>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</si>
  <si>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</si>
  <si>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</si>
  <si>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</si>
  <si>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</si>
  <si>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</si>
  <si>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</si>
  <si>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</si>
  <si>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</si>
  <si>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</si>
  <si>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</si>
  <si>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</si>
  <si>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</si>
  <si>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</si>
  <si>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</si>
  <si>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</si>
  <si>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</si>
  <si>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</si>
  <si>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</si>
  <si>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</si>
  <si>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</si>
  <si>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</si>
  <si>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</si>
  <si>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</si>
  <si>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</si>
  <si>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</si>
  <si>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</si>
  <si>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</si>
  <si>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</si>
  <si>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</si>
  <si>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</si>
  <si>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</si>
  <si>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</si>
  <si>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</si>
  <si>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</si>
  <si>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</si>
  <si>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</si>
  <si>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</si>
  <si>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</si>
  <si>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</si>
  <si>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</si>
  <si>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</si>
  <si>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</si>
  <si>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</si>
  <si>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</si>
  <si>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</si>
  <si>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</si>
  <si>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</si>
  <si>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</si>
  <si>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</si>
  <si>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</si>
  <si>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</si>
  <si>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</si>
  <si>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</si>
  <si>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</si>
  <si>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</si>
  <si>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</si>
  <si>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</si>
  <si>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</si>
  <si>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</si>
  <si>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</si>
  <si>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</si>
  <si>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</si>
  <si>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</si>
  <si>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</si>
  <si>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</si>
  <si>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</si>
  <si>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</si>
  <si>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</si>
  <si>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</si>
  <si>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</si>
  <si>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</si>
  <si>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</si>
  <si>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</si>
  <si>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</si>
  <si>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</si>
  <si>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</si>
  <si>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</si>
  <si>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</si>
  <si>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</si>
  <si>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</si>
  <si>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</si>
  <si>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</si>
  <si>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</si>
  <si>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</si>
  <si>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</si>
  <si>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</si>
  <si>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</si>
  <si>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</si>
  <si>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</si>
  <si>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</si>
  <si>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</si>
  <si>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</si>
  <si>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</si>
  <si>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</si>
  <si>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</si>
  <si>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</si>
  <si>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</si>
  <si>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</si>
  <si>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</si>
  <si>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</si>
  <si>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</si>
  <si>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</si>
  <si>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</si>
  <si>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</si>
  <si>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</si>
  <si>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</si>
  <si>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</si>
  <si>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</si>
  <si>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</si>
  <si>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</si>
  <si>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</si>
  <si>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</si>
  <si>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</si>
  <si>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</si>
  <si>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</si>
  <si>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</si>
  <si>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</si>
  <si>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</si>
  <si>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</si>
  <si>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</si>
  <si>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</si>
  <si>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</si>
  <si>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</si>
  <si>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</si>
  <si>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</si>
  <si>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</si>
  <si>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</si>
  <si>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</si>
  <si>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</si>
  <si>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</si>
  <si>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</si>
  <si>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</si>
  <si>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</si>
  <si>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</si>
  <si>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</si>
  <si>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</si>
  <si>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</si>
  <si>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</si>
  <si>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</si>
  <si>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</si>
  <si>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</si>
  <si>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</si>
  <si>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</si>
  <si>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</si>
  <si>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</si>
  <si>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</si>
  <si>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</si>
  <si>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</si>
  <si>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</si>
  <si>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</si>
  <si>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</si>
  <si>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</si>
  <si>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</si>
  <si>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</si>
  <si>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</si>
  <si>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</si>
  <si>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</si>
  <si>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</si>
  <si>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</si>
  <si>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</si>
  <si>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</si>
  <si>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</si>
  <si>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</si>
  <si>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</si>
  <si>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</si>
  <si>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</si>
  <si>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</si>
  <si>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</si>
  <si>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</si>
  <si>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</si>
  <si>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</si>
  <si>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</si>
  <si>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</si>
  <si>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</si>
  <si>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</si>
  <si>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</si>
  <si>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</si>
  <si>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</si>
  <si>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</si>
  <si>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</si>
  <si>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</si>
  <si>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</si>
  <si>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</si>
  <si>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</si>
  <si>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</si>
  <si>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</si>
  <si>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</si>
  <si>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</si>
  <si>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</si>
  <si>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</si>
  <si>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</si>
  <si>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</si>
  <si>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</si>
  <si>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</si>
  <si>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</si>
  <si>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</si>
  <si>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</si>
  <si>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</si>
  <si>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</si>
  <si>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</si>
  <si>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</si>
  <si>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</si>
  <si>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</si>
  <si>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</si>
  <si>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</si>
  <si>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</si>
  <si>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</si>
  <si>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</si>
  <si>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</si>
  <si>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</si>
  <si>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</si>
  <si>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</si>
  <si>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</si>
  <si>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</si>
  <si>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</si>
  <si>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</si>
  <si>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</si>
  <si>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</si>
  <si>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</si>
  <si>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</si>
  <si>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</si>
  <si>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</si>
  <si>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</si>
  <si>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</si>
  <si>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</si>
  <si>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</si>
  <si>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</si>
  <si>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</si>
  <si>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</si>
  <si>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</si>
  <si>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</si>
  <si>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</si>
  <si>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</si>
  <si>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</si>
  <si>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</si>
  <si>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</si>
  <si>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</si>
  <si>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</si>
  <si>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</si>
  <si>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</si>
  <si>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</si>
  <si>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</si>
  <si>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</si>
  <si>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</si>
  <si>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</si>
  <si>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</si>
  <si>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</si>
  <si>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</si>
  <si>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</si>
  <si>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</si>
  <si>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</si>
  <si>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</si>
  <si>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</si>
  <si>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</si>
  <si>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</si>
  <si>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</si>
  <si>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</si>
  <si>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</si>
  <si>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</si>
  <si>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</si>
  <si>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</si>
  <si>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</si>
  <si>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</si>
  <si>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</si>
  <si>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</si>
  <si>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</si>
  <si>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</si>
  <si>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</si>
  <si>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</si>
  <si>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</si>
  <si>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</si>
  <si>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</si>
  <si>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</si>
  <si>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</si>
  <si>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</si>
  <si>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</si>
  <si>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</si>
  <si>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</si>
  <si>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</si>
  <si>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</si>
  <si>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</si>
  <si>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</si>
  <si>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</si>
  <si>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</si>
  <si>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</si>
  <si>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</si>
  <si>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</si>
  <si>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</si>
  <si>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</si>
  <si>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</si>
  <si>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</si>
  <si>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</si>
  <si>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</si>
  <si>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</si>
  <si>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</si>
  <si>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</si>
  <si>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</si>
  <si>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</si>
  <si>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</si>
  <si>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</si>
  <si>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</si>
  <si>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</si>
  <si>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</si>
  <si>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</si>
  <si>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</si>
  <si>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</si>
  <si>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</si>
  <si>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</si>
  <si>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</si>
  <si>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</si>
  <si>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</si>
  <si>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</si>
  <si>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</si>
  <si>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</si>
  <si>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</si>
  <si>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</si>
  <si>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</si>
  <si>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</si>
  <si>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</si>
  <si>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</si>
  <si>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</si>
  <si>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</si>
  <si>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</si>
  <si>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</si>
  <si>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</si>
  <si>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</si>
  <si>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</si>
  <si>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</si>
  <si>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</si>
  <si>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</si>
  <si>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</si>
  <si>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</si>
  <si>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</si>
  <si>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</si>
  <si>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</si>
  <si>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</si>
  <si>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</si>
  <si>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</si>
  <si>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</si>
  <si>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</si>
  <si>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</si>
  <si>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</si>
  <si>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</si>
  <si>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</si>
  <si>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</si>
  <si>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</si>
  <si>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</si>
  <si>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</si>
  <si>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</si>
  <si>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</si>
  <si>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</si>
  <si>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</si>
  <si>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</si>
  <si>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</si>
  <si>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</si>
  <si>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</si>
  <si>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</si>
  <si>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</si>
  <si>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</si>
  <si>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</si>
  <si>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</si>
  <si>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</si>
  <si>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</si>
  <si>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</si>
  <si>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</si>
  <si>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</si>
  <si>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</si>
  <si>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</si>
  <si>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</si>
  <si>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</si>
  <si>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</si>
  <si>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</si>
  <si>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</si>
  <si>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</si>
  <si>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</si>
  <si>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</si>
  <si>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</si>
  <si>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</si>
  <si>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</si>
  <si>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</si>
  <si>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</si>
  <si>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</si>
  <si>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</si>
  <si>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</si>
  <si>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</si>
  <si>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</si>
  <si>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</si>
  <si>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</si>
  <si>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</si>
  <si>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</si>
  <si>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</si>
  <si>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</si>
  <si>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</si>
  <si>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</si>
  <si>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</si>
  <si>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</si>
  <si>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</si>
  <si>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</si>
  <si>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</si>
  <si>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</si>
  <si>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</si>
  <si>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</si>
  <si>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</si>
  <si>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</si>
  <si>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</si>
  <si>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</si>
  <si>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</si>
  <si>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</si>
  <si>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</si>
  <si>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</si>
  <si>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</si>
  <si>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</si>
  <si>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</si>
  <si>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</si>
  <si>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</si>
  <si>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</si>
  <si>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</si>
  <si>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</si>
  <si>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</si>
  <si>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</si>
  <si>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</si>
  <si>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</si>
  <si>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</si>
  <si>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</si>
  <si>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</si>
  <si>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</si>
  <si>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</si>
  <si>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</si>
  <si>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</si>
  <si>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</si>
  <si>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</si>
  <si>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</si>
  <si>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</si>
  <si>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</si>
  <si>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</si>
  <si>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</si>
  <si>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</si>
  <si>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</si>
  <si>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</si>
  <si>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</si>
  <si>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</si>
  <si>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</si>
  <si>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</si>
  <si>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</si>
  <si>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</si>
  <si>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</si>
  <si>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</si>
  <si>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</si>
  <si>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</si>
  <si>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</si>
  <si>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</si>
  <si>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</si>
  <si>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</si>
  <si>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</si>
  <si>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</si>
  <si>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</si>
  <si>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</si>
  <si>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</si>
  <si>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</si>
  <si>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</si>
  <si>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</si>
  <si>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</si>
  <si>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</si>
  <si>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</si>
  <si>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</si>
  <si>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</si>
  <si>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</si>
  <si>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</si>
  <si>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</si>
  <si>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</si>
  <si>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</si>
  <si>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</si>
  <si>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</si>
  <si>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</si>
  <si>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</si>
  <si>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</si>
  <si>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</si>
  <si>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</si>
  <si>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</si>
  <si>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</si>
  <si>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</si>
  <si>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</si>
  <si>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</si>
  <si>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</si>
  <si>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</si>
  <si>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</si>
  <si>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</si>
  <si>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</si>
  <si>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</si>
  <si>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</si>
  <si>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</si>
  <si>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</si>
  <si>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</si>
  <si>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</si>
  <si>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</si>
  <si>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</si>
  <si>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</si>
  <si>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</si>
  <si>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</si>
  <si>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</si>
  <si>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</si>
  <si>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</si>
  <si>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</si>
  <si>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</si>
  <si>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</si>
  <si>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</si>
  <si>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</si>
  <si>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</si>
  <si>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</si>
  <si>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</si>
  <si>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</si>
  <si>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</si>
  <si>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</si>
  <si>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</si>
  <si>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</si>
  <si>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</si>
  <si>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</si>
  <si>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</si>
  <si>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</si>
  <si>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</si>
  <si>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</si>
  <si>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</si>
  <si>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</si>
  <si>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</si>
  <si>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</si>
  <si>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</si>
  <si>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</si>
  <si>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</si>
  <si>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</si>
  <si>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</si>
  <si>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</si>
  <si>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</si>
  <si>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</si>
  <si>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</si>
  <si>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</si>
  <si>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</si>
  <si>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</si>
  <si>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</si>
  <si>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</si>
  <si>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</si>
  <si>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</si>
  <si>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</si>
  <si>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</si>
  <si>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</si>
  <si>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</si>
  <si>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</si>
  <si>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</si>
  <si>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</si>
  <si>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</si>
  <si>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</si>
  <si>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</si>
  <si>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</si>
  <si>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</si>
  <si>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</si>
  <si>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</si>
  <si>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</si>
  <si>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</si>
  <si>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</si>
  <si>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</si>
  <si>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</si>
  <si>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</si>
  <si>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</si>
  <si>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</si>
  <si>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</si>
  <si>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</si>
  <si>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</si>
  <si>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</si>
  <si>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</si>
  <si>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</si>
  <si>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</si>
  <si>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</si>
  <si>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</si>
  <si>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</si>
  <si>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</si>
  <si>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</si>
  <si>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</si>
  <si>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</si>
  <si>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</si>
  <si>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</si>
  <si>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</si>
  <si>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</si>
  <si>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</si>
  <si>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</si>
  <si>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</si>
  <si>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</si>
  <si>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</si>
  <si>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</si>
  <si>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</si>
  <si>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</si>
  <si>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</si>
  <si>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</si>
  <si>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</si>
  <si>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</si>
  <si>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</si>
  <si>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</si>
  <si>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</si>
  <si>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</si>
  <si>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</si>
  <si>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</si>
  <si>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</si>
  <si>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</si>
  <si>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</si>
  <si>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</si>
  <si>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</si>
  <si>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</si>
  <si>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</si>
  <si>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</si>
  <si>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</si>
  <si>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</si>
  <si>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</si>
  <si>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</si>
  <si>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</si>
  <si>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</si>
  <si>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</si>
  <si>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</si>
  <si>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</si>
  <si>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</si>
  <si>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</si>
  <si>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</si>
  <si>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</si>
  <si>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</si>
  <si>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</si>
  <si>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</si>
  <si>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</si>
  <si>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</si>
  <si>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</si>
  <si>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</si>
  <si>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</si>
  <si>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</si>
  <si>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</si>
  <si>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</si>
  <si>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</si>
  <si>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</si>
  <si>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</si>
  <si>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</si>
  <si>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</si>
  <si>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</si>
  <si>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</si>
  <si>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</si>
  <si>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</si>
  <si>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</si>
  <si>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</si>
  <si>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</si>
  <si>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</si>
  <si>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</si>
  <si>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</si>
  <si>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</si>
  <si>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</si>
  <si>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</si>
  <si>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</si>
  <si>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</si>
  <si>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</si>
  <si>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</si>
  <si>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</si>
  <si>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</si>
  <si>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</si>
  <si>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</si>
  <si>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</si>
  <si>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</si>
  <si>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</si>
  <si>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</si>
  <si>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</si>
  <si>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</si>
  <si>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</si>
  <si>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</si>
  <si>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</si>
  <si>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</si>
  <si>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</si>
  <si>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</si>
  <si>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</si>
  <si>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</si>
  <si>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</si>
  <si>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</si>
  <si>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</si>
  <si>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</si>
  <si>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</si>
  <si>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</si>
  <si>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</si>
  <si>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</si>
  <si>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</si>
  <si>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</si>
  <si>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</si>
  <si>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</si>
  <si>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</si>
  <si>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</si>
  <si>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</si>
  <si>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</si>
  <si>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</si>
  <si>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</si>
  <si>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</si>
  <si>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</si>
  <si>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</si>
  <si>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</si>
  <si>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</si>
  <si>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</si>
  <si>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</si>
  <si>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</si>
  <si>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</si>
  <si>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</si>
  <si>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</si>
  <si>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</si>
  <si>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</si>
  <si>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</si>
  <si>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</si>
  <si>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</si>
  <si>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</si>
  <si>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</si>
  <si>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</si>
  <si>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</si>
  <si>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</si>
  <si>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</si>
  <si>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</si>
  <si>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</si>
  <si>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</si>
  <si>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</si>
  <si>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</si>
  <si>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</si>
  <si>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</si>
  <si>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</si>
  <si>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</si>
  <si>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</si>
  <si>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</si>
  <si>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</si>
  <si>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</si>
  <si>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</si>
  <si>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</si>
  <si>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</si>
  <si>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</si>
  <si>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</si>
  <si>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</si>
  <si>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</si>
  <si>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</si>
  <si>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</si>
  <si>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</si>
  <si>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</si>
  <si>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</si>
  <si>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</si>
  <si>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</si>
  <si>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</si>
  <si>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</si>
  <si>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</si>
  <si>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</si>
  <si>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</si>
  <si>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</si>
  <si>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</si>
  <si>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</si>
  <si>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</si>
  <si>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</si>
  <si>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</si>
  <si>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</si>
  <si>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</si>
  <si>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</si>
  <si>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</si>
  <si>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</si>
  <si>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</si>
  <si>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</si>
  <si>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</si>
  <si>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</si>
  <si>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</si>
  <si>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</si>
  <si>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</si>
  <si>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</si>
  <si>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</si>
  <si>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</si>
  <si>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</si>
  <si>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</si>
  <si>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</si>
  <si>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</si>
  <si>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</si>
  <si>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</si>
  <si>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</si>
  <si>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</si>
  <si>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</si>
  <si>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</si>
  <si>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</si>
  <si>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</si>
  <si>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</si>
  <si>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</si>
  <si>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</si>
  <si>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</si>
  <si>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</si>
  <si>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</si>
  <si>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</si>
  <si>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</si>
  <si>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</si>
  <si>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</si>
  <si>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</si>
  <si>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</si>
  <si>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</si>
  <si>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</si>
  <si>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</si>
  <si>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</si>
  <si>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</si>
  <si>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</si>
  <si>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</si>
  <si>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</si>
  <si>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</si>
  <si>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</si>
  <si>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</si>
  <si>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</si>
  <si>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</si>
  <si>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</si>
  <si>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</si>
  <si>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</si>
  <si>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</si>
  <si>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</si>
  <si>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</si>
  <si>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</si>
  <si>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</si>
  <si>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</si>
  <si>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</si>
  <si>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</si>
  <si>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</si>
  <si>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</si>
  <si>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</si>
  <si>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</si>
  <si>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</si>
  <si>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</si>
  <si>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</si>
  <si>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</si>
  <si>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</si>
  <si>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</si>
  <si>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</si>
  <si>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</si>
  <si>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</si>
  <si>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</si>
  <si>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</si>
  <si>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</si>
  <si>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</si>
  <si>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</si>
  <si>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</si>
  <si>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</si>
  <si>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</si>
  <si>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</si>
  <si>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</si>
  <si>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</si>
  <si>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</si>
  <si>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</si>
  <si>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</si>
  <si>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</si>
  <si>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</si>
  <si>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</si>
  <si>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</si>
  <si>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</si>
  <si>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</si>
  <si>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</si>
  <si>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</si>
  <si>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</si>
  <si>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</si>
  <si>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</si>
  <si>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</si>
  <si>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</si>
  <si>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</si>
  <si>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</si>
  <si>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</si>
  <si>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</si>
  <si>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</si>
  <si>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</si>
  <si>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</si>
  <si>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</si>
  <si>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</si>
  <si>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</si>
  <si>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</si>
  <si>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</si>
  <si>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</si>
  <si>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</si>
  <si>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</si>
  <si>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</si>
  <si>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</si>
  <si>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</si>
  <si>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</si>
  <si>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</si>
  <si>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</si>
  <si>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</si>
  <si>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</si>
  <si>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</si>
  <si>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</si>
  <si>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</si>
  <si>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</si>
  <si>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</si>
  <si>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</si>
  <si>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</si>
  <si>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</si>
  <si>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</si>
  <si>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</si>
  <si>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</si>
  <si>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</si>
  <si>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</si>
  <si>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</si>
  <si>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</si>
  <si>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</si>
  <si>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</si>
  <si>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</si>
  <si>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</si>
  <si>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</si>
  <si>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</si>
  <si>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</si>
  <si>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</si>
  <si>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</si>
  <si>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</si>
  <si>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</si>
  <si>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</si>
  <si>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</si>
  <si>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</si>
  <si>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</si>
  <si>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</si>
  <si>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</si>
  <si>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</si>
  <si>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</si>
  <si>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</si>
  <si>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</si>
  <si>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</si>
  <si>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</si>
  <si>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</si>
  <si>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</si>
  <si>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</si>
  <si>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</si>
  <si>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</si>
  <si>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</si>
  <si>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</si>
  <si>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</si>
  <si>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</si>
  <si>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</si>
  <si>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</si>
  <si>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</si>
  <si>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</si>
  <si>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</si>
  <si>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</si>
  <si>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</si>
  <si>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</si>
  <si>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</si>
  <si>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</si>
  <si>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</si>
  <si>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</si>
  <si>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</si>
  <si>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</si>
  <si>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</si>
  <si>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</si>
  <si>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</si>
  <si>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</si>
  <si>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</si>
  <si>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</si>
  <si>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</si>
  <si>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</si>
  <si>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</si>
  <si>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</si>
  <si>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</si>
  <si>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</si>
  <si>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</si>
  <si>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</si>
  <si>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</si>
  <si>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</si>
  <si>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</si>
  <si>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</si>
  <si>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</si>
  <si>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</si>
  <si>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</si>
  <si>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</si>
  <si>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</si>
  <si>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</si>
  <si>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</si>
  <si>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</si>
  <si>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</si>
  <si>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</si>
  <si>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</si>
  <si>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</si>
  <si>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</si>
  <si>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</si>
  <si>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</si>
  <si>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</si>
  <si>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</si>
  <si>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</si>
  <si>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</si>
  <si>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</si>
  <si>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</si>
  <si>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</si>
  <si>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</si>
  <si>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</si>
  <si>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</si>
  <si>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</si>
  <si>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</si>
  <si>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</si>
  <si>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</si>
  <si>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</si>
  <si>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</si>
  <si>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</si>
  <si>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</si>
  <si>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</si>
  <si>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</si>
  <si>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</si>
  <si>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</si>
  <si>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</si>
  <si>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</si>
  <si>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</si>
  <si>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</si>
  <si>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</si>
  <si>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</si>
  <si>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</si>
  <si>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</si>
  <si>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</si>
  <si>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</si>
  <si>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</si>
  <si>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</si>
  <si>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</si>
  <si>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</si>
  <si>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</si>
  <si>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</si>
  <si>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</si>
  <si>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</si>
  <si>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</si>
  <si>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</si>
  <si>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</si>
  <si>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</si>
  <si>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</si>
  <si>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</si>
  <si>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</si>
  <si>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</si>
  <si>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</si>
  <si>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</si>
  <si>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</si>
  <si>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</si>
  <si>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</si>
  <si>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</si>
  <si>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</si>
  <si>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</si>
  <si>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</si>
  <si>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</si>
  <si>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</si>
  <si>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</si>
  <si>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</si>
  <si>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</si>
  <si>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</si>
  <si>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</si>
  <si>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</si>
  <si>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</si>
  <si>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</si>
  <si>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</si>
  <si>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</si>
  <si>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</si>
  <si>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</si>
  <si>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</si>
  <si>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</si>
  <si>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</si>
  <si>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</si>
  <si>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</si>
  <si>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</si>
  <si>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</si>
  <si>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</si>
  <si>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</si>
  <si>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</si>
  <si>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</si>
  <si>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</si>
  <si>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</si>
  <si>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</si>
  <si>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</si>
  <si>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</si>
  <si>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</si>
  <si>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</si>
  <si>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</si>
  <si>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</si>
  <si>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</si>
  <si>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</si>
  <si>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</si>
  <si>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</si>
  <si>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</si>
  <si>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</si>
  <si>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</si>
  <si>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</si>
  <si>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</si>
  <si>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</si>
  <si>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</si>
  <si>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</si>
  <si>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</si>
  <si>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</si>
  <si>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</si>
  <si>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</si>
  <si>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</si>
  <si>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</si>
  <si>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</si>
  <si>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</si>
  <si>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</si>
  <si>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</si>
  <si>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</si>
  <si>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</si>
  <si>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</si>
  <si>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</si>
  <si>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</si>
  <si>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</si>
  <si>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</si>
  <si>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</si>
  <si>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</si>
  <si>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</si>
  <si>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</si>
  <si>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</si>
  <si>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</si>
  <si>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</si>
  <si>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</si>
  <si>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</si>
  <si>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</si>
  <si>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</si>
  <si>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</si>
  <si>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</si>
  <si>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</si>
  <si>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</si>
  <si>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</si>
  <si>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</si>
  <si>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</si>
  <si>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</si>
  <si>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</si>
  <si>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</si>
  <si>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</si>
  <si>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</si>
  <si>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</si>
  <si>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</si>
  <si>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</si>
  <si>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</si>
  <si>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</si>
  <si>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</si>
  <si>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</si>
  <si>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</si>
  <si>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</si>
  <si>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</si>
  <si>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</si>
  <si>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</si>
  <si>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</si>
  <si>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</si>
  <si>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</si>
  <si>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</si>
  <si>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</si>
  <si>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</si>
  <si>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</si>
  <si>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</si>
  <si>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</si>
  <si>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</si>
  <si>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</si>
  <si>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</si>
  <si>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</si>
  <si>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</si>
  <si>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</si>
  <si>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</si>
  <si>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</si>
  <si>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</si>
  <si>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</si>
  <si>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</si>
  <si>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</si>
  <si>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</si>
  <si>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</si>
  <si>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</si>
  <si>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</si>
  <si>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</si>
  <si>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</si>
  <si>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</si>
  <si>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</si>
  <si>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</si>
  <si>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</si>
  <si>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</si>
  <si>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</si>
  <si>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</si>
  <si>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</si>
  <si>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</si>
  <si>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</si>
  <si>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</si>
  <si>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</si>
  <si>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</si>
  <si>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</si>
  <si>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</si>
  <si>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</si>
  <si>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</si>
  <si>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</si>
  <si>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</si>
  <si>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</si>
  <si>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</si>
  <si>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</si>
  <si>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</si>
  <si>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</si>
  <si>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</si>
  <si>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</si>
  <si>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</si>
  <si>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</si>
  <si>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</si>
  <si>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</si>
  <si>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</si>
  <si>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</si>
  <si>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</si>
  <si>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</si>
  <si>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</si>
  <si>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</si>
  <si>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</si>
  <si>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</si>
  <si>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</si>
  <si>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</si>
  <si>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</si>
  <si>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</si>
  <si>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</si>
  <si>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</si>
  <si>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</si>
  <si>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</si>
  <si>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</si>
  <si>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</si>
  <si>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</si>
  <si>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</si>
  <si>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</si>
  <si>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</si>
  <si>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</si>
  <si>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</si>
  <si>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</si>
  <si>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</si>
  <si>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</si>
  <si>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</si>
  <si>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</si>
  <si>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</si>
  <si>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</si>
  <si>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</si>
  <si>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</si>
  <si>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</si>
  <si>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</si>
  <si>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</si>
  <si>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</si>
  <si>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</si>
  <si>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</si>
  <si>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</si>
  <si>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</si>
  <si>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</si>
  <si>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</si>
  <si>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</si>
  <si>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</si>
  <si>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</si>
  <si>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</si>
  <si>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</si>
  <si>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</si>
  <si>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</si>
  <si>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</si>
  <si>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</si>
  <si>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</si>
  <si>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</si>
  <si>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</si>
  <si>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</si>
  <si>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</si>
  <si>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</si>
  <si>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</si>
  <si>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</si>
  <si>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</si>
  <si>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</si>
  <si>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</si>
  <si>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</si>
  <si>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</si>
  <si>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</si>
  <si>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</si>
  <si>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</si>
  <si>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</si>
  <si>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</si>
  <si>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</si>
  <si>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</si>
  <si>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</si>
  <si>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</si>
  <si>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</si>
  <si>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</si>
  <si>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</si>
  <si>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</si>
  <si>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</si>
  <si>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</si>
  <si>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</si>
  <si>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</si>
  <si>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</si>
  <si>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</si>
  <si>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</si>
  <si>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</si>
  <si>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</si>
  <si>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</si>
  <si>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</si>
  <si>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</si>
  <si>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</si>
  <si>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</si>
  <si>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</si>
  <si>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</si>
  <si>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</si>
  <si>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</si>
  <si>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</si>
  <si>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</si>
  <si>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</si>
  <si>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</si>
  <si>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</si>
  <si>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</si>
  <si>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</si>
  <si>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</si>
  <si>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</si>
  <si>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</si>
  <si>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</si>
  <si>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</si>
  <si>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</si>
  <si>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</si>
  <si>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</si>
  <si>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</si>
  <si>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</si>
  <si>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</si>
  <si>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</si>
  <si>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</si>
  <si>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</si>
  <si>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</si>
  <si>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</si>
  <si>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</si>
  <si>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</si>
  <si>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</si>
  <si>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</si>
  <si>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</si>
  <si>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</si>
  <si>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</si>
  <si>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</si>
  <si>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</si>
  <si>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</si>
  <si>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</si>
  <si>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</si>
  <si>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</si>
  <si>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</si>
  <si>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</si>
  <si>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</si>
  <si>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</si>
  <si>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</si>
  <si>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</si>
  <si>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</si>
  <si>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</si>
  <si>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</si>
  <si>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</si>
  <si>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</si>
  <si>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</si>
  <si>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</si>
  <si>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</si>
  <si>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</si>
  <si>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</si>
  <si>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</si>
  <si>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</si>
  <si>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</si>
  <si>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</si>
  <si>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</si>
  <si>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</si>
  <si>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</si>
  <si>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</si>
  <si>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</si>
  <si>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</si>
  <si>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</si>
  <si>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</si>
  <si>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</si>
  <si>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</si>
  <si>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</si>
  <si>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</si>
  <si>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</si>
  <si>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</si>
  <si>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</si>
  <si>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</si>
  <si>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</si>
  <si>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</si>
  <si>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</si>
  <si>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</si>
  <si>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</si>
  <si>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</si>
  <si>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</si>
  <si>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</si>
  <si>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</si>
  <si>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</si>
  <si>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</si>
  <si>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</si>
  <si>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</si>
  <si>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</si>
  <si>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</si>
  <si>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</si>
  <si>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</si>
  <si>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</si>
  <si>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</si>
  <si>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</si>
  <si>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</si>
  <si>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</si>
  <si>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</si>
  <si>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</si>
  <si>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</si>
  <si>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</si>
  <si>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</si>
  <si>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</si>
  <si>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</si>
  <si>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</si>
  <si>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</si>
  <si>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</si>
  <si>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</si>
  <si>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</si>
  <si>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</si>
  <si>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</si>
  <si>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</si>
  <si>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</si>
  <si>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</si>
  <si>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</si>
  <si>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</si>
  <si>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</si>
  <si>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</si>
  <si>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</si>
  <si>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</si>
  <si>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</si>
  <si>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</si>
  <si>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</si>
  <si>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</si>
  <si>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</si>
  <si>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</si>
  <si>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</si>
  <si>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</si>
  <si>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</si>
  <si>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</si>
  <si>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</si>
  <si>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</si>
  <si>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</si>
  <si>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</si>
  <si>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</si>
  <si>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</si>
  <si>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</si>
  <si>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</si>
  <si>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</si>
  <si>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</si>
  <si>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</si>
  <si>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</si>
  <si>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</si>
  <si>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</si>
  <si>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</si>
  <si>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</si>
  <si>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</si>
  <si>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</si>
  <si>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</si>
  <si>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</si>
  <si>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</si>
  <si>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</si>
  <si>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</si>
  <si>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</si>
  <si>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</si>
  <si>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</si>
  <si>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</si>
  <si>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</si>
  <si>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</si>
  <si>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</si>
  <si>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</si>
  <si>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</si>
  <si>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</si>
  <si>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</si>
  <si>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</si>
  <si>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</si>
  <si>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</si>
  <si>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</si>
  <si>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</si>
  <si>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</si>
  <si>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</si>
  <si>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</si>
  <si>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</si>
  <si>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</si>
  <si>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</si>
  <si>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</si>
  <si>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</si>
  <si>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</si>
  <si>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</si>
  <si>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</si>
  <si>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</si>
  <si>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</si>
  <si>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</si>
  <si>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</si>
  <si>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</si>
  <si>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</si>
  <si>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</si>
  <si>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</si>
  <si>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</si>
  <si>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</si>
  <si>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</si>
  <si>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</si>
  <si>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</si>
  <si>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</si>
  <si>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</si>
  <si>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</si>
  <si>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</si>
  <si>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</si>
  <si>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</si>
  <si>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</si>
  <si>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</si>
  <si>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</si>
  <si>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</si>
  <si>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</si>
  <si>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</si>
  <si>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</si>
  <si>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</si>
  <si>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</si>
  <si>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</si>
  <si>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</si>
  <si>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</si>
  <si>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</si>
  <si>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</si>
  <si>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</si>
  <si>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</si>
  <si>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</si>
  <si>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</si>
  <si>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</si>
  <si>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</si>
  <si>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</si>
  <si>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</si>
  <si>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</si>
  <si>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</si>
  <si>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</si>
  <si>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</si>
  <si>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</si>
  <si>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</si>
  <si>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</si>
  <si>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</si>
  <si>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</si>
  <si>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</si>
  <si>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</si>
  <si>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</si>
  <si>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</si>
  <si>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</si>
  <si>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</si>
  <si>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</si>
  <si>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</si>
  <si>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</si>
  <si>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</si>
  <si>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</si>
  <si>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</si>
  <si>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</si>
  <si>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</si>
  <si>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</si>
  <si>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</si>
  <si>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</si>
  <si>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</si>
  <si>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</si>
  <si>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</si>
  <si>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</si>
  <si>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</si>
  <si>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</si>
  <si>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</si>
  <si>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</si>
  <si>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</si>
  <si>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</si>
  <si>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</si>
  <si>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</si>
  <si>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</si>
  <si>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</si>
  <si>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</si>
  <si>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</si>
  <si>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</si>
  <si>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</si>
  <si>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</si>
  <si>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</si>
  <si>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</si>
  <si>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</si>
  <si>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</si>
  <si>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</si>
  <si>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</si>
  <si>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</si>
  <si>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</si>
  <si>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</si>
  <si>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</si>
  <si>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</si>
  <si>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</si>
  <si>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</si>
  <si>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</si>
  <si>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</si>
  <si>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</si>
  <si>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</si>
  <si>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</si>
  <si>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</si>
  <si>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</si>
  <si>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</si>
  <si>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</si>
  <si>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</si>
  <si>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</si>
  <si>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</si>
  <si>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</si>
  <si>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</si>
  <si>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</si>
  <si>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</si>
  <si>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</si>
  <si>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</si>
  <si>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</si>
  <si>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</si>
  <si>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</si>
  <si>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</si>
  <si>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</si>
  <si>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</si>
  <si>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</si>
  <si>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</si>
  <si>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</si>
  <si>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</si>
  <si>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</si>
  <si>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</si>
  <si>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</si>
  <si>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</si>
  <si>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</si>
  <si>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</si>
  <si>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</si>
  <si>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</si>
  <si>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</si>
  <si>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</si>
  <si>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</si>
  <si>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</si>
  <si>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</si>
  <si>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</si>
  <si>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</si>
  <si>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</si>
  <si>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</si>
  <si>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</si>
  <si>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</si>
  <si>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</si>
  <si>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</si>
  <si>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</si>
  <si>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</si>
  <si>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</si>
  <si>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</si>
  <si>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</si>
  <si>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</si>
  <si>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</si>
  <si>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</si>
  <si>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</si>
  <si>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</si>
  <si>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</si>
  <si>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</si>
  <si>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</si>
  <si>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</si>
  <si>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</si>
  <si>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</si>
  <si>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</si>
  <si>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</si>
  <si>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</si>
  <si>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</si>
  <si>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</si>
  <si>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</si>
  <si>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</si>
  <si>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</si>
  <si>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</si>
  <si>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</si>
  <si>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</si>
  <si>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</si>
  <si>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</si>
  <si>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</si>
  <si>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</si>
  <si>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</si>
  <si>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</si>
  <si>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</si>
  <si>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</si>
  <si>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</si>
  <si>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</si>
  <si>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</si>
  <si>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</si>
  <si>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</si>
  <si>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</si>
  <si>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</si>
  <si>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</si>
  <si>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</si>
  <si>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</si>
  <si>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</si>
  <si>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</si>
  <si>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</si>
  <si>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</si>
  <si>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</si>
  <si>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</si>
  <si>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</si>
  <si>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</si>
  <si>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</si>
  <si>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</si>
  <si>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</si>
  <si>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</si>
  <si>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</si>
  <si>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</si>
  <si>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</si>
  <si>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</si>
  <si>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</si>
  <si>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</si>
  <si>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</si>
  <si>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</si>
  <si>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</si>
  <si>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</si>
  <si>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</si>
  <si>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</si>
  <si>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</si>
  <si>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</si>
  <si>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</si>
  <si>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</si>
  <si>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</si>
  <si>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</si>
  <si>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</si>
  <si>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</si>
  <si>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</si>
  <si>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</si>
  <si>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</si>
  <si>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</si>
  <si>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</si>
  <si>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</si>
  <si>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</si>
  <si>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</si>
  <si>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</si>
  <si>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</si>
  <si>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</si>
  <si>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</si>
  <si>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</si>
  <si>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</si>
  <si>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</si>
  <si>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</si>
  <si>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</si>
  <si>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</si>
  <si>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</si>
  <si>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</si>
  <si>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</si>
  <si>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</si>
  <si>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</si>
  <si>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</si>
  <si>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</si>
  <si>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</si>
  <si>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</si>
  <si>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</si>
  <si>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</si>
  <si>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</si>
  <si>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</si>
  <si>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</si>
  <si>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</si>
  <si>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</si>
  <si>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</si>
  <si>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</si>
  <si>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</si>
  <si>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</si>
  <si>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</si>
  <si>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</si>
  <si>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</si>
  <si>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</si>
  <si>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</si>
  <si>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</si>
  <si>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</si>
  <si>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</si>
  <si>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</si>
  <si>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</si>
  <si>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</si>
  <si>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</si>
  <si>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</si>
  <si>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</si>
  <si>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</si>
  <si>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</si>
  <si>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</si>
  <si>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</si>
  <si>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</si>
  <si>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</si>
  <si>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</si>
  <si>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</si>
  <si>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</si>
  <si>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</si>
  <si>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</si>
  <si>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</si>
  <si>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</si>
  <si>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</si>
  <si>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</si>
  <si>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</si>
  <si>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</si>
  <si>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</si>
  <si>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</si>
  <si>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</si>
  <si>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</si>
  <si>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</si>
  <si>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</si>
  <si>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</si>
  <si>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</si>
  <si>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</si>
  <si>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</si>
  <si>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</si>
  <si>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</si>
  <si>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</si>
  <si>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</si>
  <si>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</si>
  <si>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</si>
  <si>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</si>
  <si>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</si>
  <si>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</si>
  <si>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</si>
  <si>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</si>
  <si>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</si>
  <si>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</si>
  <si>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</si>
  <si>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</si>
  <si>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</si>
  <si>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</si>
  <si>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</si>
  <si>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</si>
  <si>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</si>
  <si>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</si>
  <si>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</si>
  <si>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</si>
  <si>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</si>
  <si>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</si>
  <si>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</si>
  <si>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</si>
  <si>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</si>
  <si>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</si>
  <si>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</si>
  <si>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</si>
  <si>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</si>
  <si>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</si>
  <si>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</si>
  <si>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</si>
  <si>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</si>
  <si>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</si>
  <si>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</si>
  <si>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</si>
  <si>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</si>
  <si>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</si>
  <si>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</si>
  <si>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</si>
  <si>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</si>
  <si>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</si>
  <si>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</si>
  <si>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</si>
  <si>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</si>
  <si>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</si>
  <si>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</si>
  <si>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</si>
  <si>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</si>
  <si>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</si>
  <si>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</si>
  <si>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</si>
  <si>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</si>
  <si>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</si>
  <si>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</si>
  <si>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</si>
  <si>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</si>
  <si>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</si>
  <si>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</si>
  <si>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</si>
  <si>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</si>
  <si>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</si>
  <si>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</si>
  <si>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</si>
  <si>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</si>
  <si>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</si>
  <si>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</si>
  <si>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</si>
  <si>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</si>
  <si>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</si>
  <si>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</si>
  <si>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</si>
  <si>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</si>
  <si>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</si>
  <si>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</si>
  <si>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</si>
  <si>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</si>
  <si>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</si>
  <si>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</si>
  <si>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</si>
  <si>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</si>
  <si>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</si>
  <si>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</si>
  <si>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</si>
  <si>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</si>
  <si>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</si>
  <si>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</si>
  <si>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</si>
  <si>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</si>
  <si>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</si>
  <si>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</si>
  <si>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</si>
  <si>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</si>
  <si>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</si>
  <si>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</si>
  <si>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</si>
  <si>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</si>
  <si>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</si>
  <si>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</si>
  <si>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</si>
  <si>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</si>
  <si>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</si>
  <si>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</si>
  <si>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</si>
  <si>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</si>
  <si>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</si>
  <si>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</si>
  <si>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</si>
  <si>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</si>
  <si>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</si>
  <si>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</si>
  <si>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</si>
  <si>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</si>
  <si>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</si>
  <si>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</si>
  <si>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</si>
  <si>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</si>
  <si>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</si>
  <si>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</si>
  <si>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</si>
  <si>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</si>
  <si>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</si>
  <si>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</si>
  <si>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</si>
  <si>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</si>
  <si>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</si>
  <si>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</si>
  <si>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</si>
  <si>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</si>
  <si>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</si>
  <si>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</si>
  <si>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</si>
  <si>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</si>
  <si>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</si>
  <si>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</si>
  <si>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</si>
  <si>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</si>
  <si>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</si>
  <si>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</si>
  <si>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</si>
  <si>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</si>
  <si>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</si>
  <si>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</si>
  <si>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</si>
  <si>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</si>
  <si>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</si>
  <si>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</si>
  <si>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</si>
  <si>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</si>
  <si>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</si>
  <si>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</si>
  <si>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</si>
  <si>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</si>
  <si>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</si>
  <si>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</si>
  <si>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</si>
  <si>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</si>
  <si>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</si>
  <si>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</si>
  <si>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</si>
  <si>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</si>
  <si>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</si>
  <si>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</si>
  <si>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</si>
  <si>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</si>
  <si>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</si>
  <si>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</si>
  <si>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</si>
  <si>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</si>
  <si>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</si>
  <si>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</si>
  <si>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</si>
  <si>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</si>
  <si>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</si>
  <si>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</si>
  <si>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</si>
  <si>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</si>
  <si>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</si>
  <si>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</si>
  <si>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</si>
  <si>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</si>
  <si>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</si>
  <si>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</si>
  <si>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</si>
  <si>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</si>
  <si>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</si>
  <si>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</si>
  <si>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</si>
  <si>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</si>
  <si>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</si>
  <si>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</si>
  <si>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</si>
  <si>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</si>
  <si>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</si>
  <si>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</si>
  <si>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</si>
  <si>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</si>
  <si>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</si>
  <si>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</si>
  <si>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</si>
  <si>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</si>
  <si>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</si>
  <si>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</si>
  <si>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</si>
  <si>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</si>
  <si>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</si>
  <si>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</si>
  <si>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</si>
  <si>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</si>
  <si>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</si>
  <si>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</si>
  <si>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</si>
  <si>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</si>
  <si>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</si>
  <si>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</si>
  <si>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</si>
  <si>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</si>
  <si>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</si>
  <si>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</si>
  <si>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</si>
  <si>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</si>
  <si>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</si>
  <si>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</si>
  <si>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</si>
  <si>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</si>
  <si>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</si>
  <si>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</si>
  <si>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</si>
  <si>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</si>
  <si>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</si>
  <si>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</si>
  <si>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</si>
  <si>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</si>
  <si>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</si>
  <si>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</si>
  <si>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</si>
  <si>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</si>
  <si>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</si>
  <si>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</si>
  <si>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</si>
  <si>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</si>
  <si>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</si>
  <si>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</si>
  <si>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</si>
  <si>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</si>
  <si>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</si>
  <si>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</si>
  <si>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</si>
  <si>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</si>
  <si>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</si>
  <si>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</si>
  <si>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</si>
  <si>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</si>
  <si>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</si>
  <si>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</si>
  <si>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</si>
  <si>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</si>
  <si>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</si>
  <si>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</si>
  <si>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</si>
  <si>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</si>
  <si>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</si>
  <si>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</si>
  <si>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</si>
  <si>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</si>
  <si>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</si>
  <si>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</si>
  <si>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</si>
  <si>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</si>
  <si>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</si>
  <si>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</si>
  <si>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</si>
  <si>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</si>
  <si>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</si>
  <si>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</si>
  <si>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</si>
  <si>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</si>
  <si>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</si>
  <si>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</si>
  <si>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</si>
  <si>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</si>
  <si>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</si>
  <si>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</si>
  <si>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</si>
  <si>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</si>
  <si>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</si>
  <si>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</si>
  <si>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</si>
  <si>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</si>
  <si>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</si>
  <si>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</si>
  <si>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</si>
  <si>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</si>
  <si>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</si>
  <si>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</si>
  <si>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</si>
  <si>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</si>
  <si>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</si>
  <si>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</si>
  <si>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</si>
  <si>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</si>
  <si>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</si>
  <si>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</si>
  <si>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</si>
  <si>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</si>
  <si>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</si>
  <si>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</si>
  <si>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</si>
  <si>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</si>
  <si>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</si>
  <si>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</si>
  <si>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</si>
  <si>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</si>
  <si>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</si>
  <si>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</si>
  <si>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</si>
  <si>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</si>
  <si>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</si>
  <si>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</si>
  <si>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</si>
  <si>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</si>
  <si>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</si>
  <si>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</si>
  <si>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</si>
  <si>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</si>
  <si>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</si>
  <si>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</si>
  <si>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</si>
  <si>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</si>
  <si>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</si>
  <si>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</si>
  <si>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</si>
  <si>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</si>
  <si>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</si>
  <si>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</si>
  <si>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</si>
  <si>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</si>
  <si>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</si>
  <si>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</si>
  <si>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</si>
  <si>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</si>
  <si>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</si>
  <si>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</si>
  <si>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</si>
  <si>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</si>
  <si>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</si>
  <si>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</si>
  <si>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</si>
  <si>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</si>
  <si>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</si>
  <si>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</si>
  <si>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</si>
  <si>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</si>
  <si>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</si>
  <si>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</si>
  <si>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</si>
  <si>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</si>
  <si>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</si>
  <si>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</si>
  <si>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</si>
  <si>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</si>
  <si>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</si>
  <si>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</si>
  <si>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</si>
  <si>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</si>
  <si>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</si>
  <si>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</si>
  <si>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</si>
  <si>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</si>
  <si>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</si>
  <si>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</si>
  <si>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</si>
  <si>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</si>
  <si>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</si>
  <si>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</si>
  <si>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</si>
  <si>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</si>
  <si>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</si>
  <si>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</si>
  <si>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</si>
  <si>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</si>
  <si>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</si>
  <si>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</si>
  <si>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</si>
  <si>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</si>
  <si>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</si>
  <si>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</si>
  <si>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</si>
  <si>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</si>
  <si>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</si>
  <si>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</si>
  <si>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</si>
  <si>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</si>
  <si>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</si>
  <si>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</si>
  <si>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</si>
  <si>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</si>
  <si>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</si>
  <si>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</si>
  <si>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</si>
  <si>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</si>
  <si>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</si>
  <si>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</si>
  <si>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</si>
  <si>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</si>
  <si>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</si>
  <si>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</si>
  <si>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</si>
  <si>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</si>
  <si>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</si>
  <si>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</si>
  <si>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</si>
  <si>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</si>
  <si>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</si>
  <si>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</si>
  <si>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</si>
  <si>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</si>
  <si>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</si>
  <si>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</si>
  <si>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</si>
  <si>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</si>
  <si>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</si>
  <si>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</si>
  <si>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</si>
  <si>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</si>
  <si>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</si>
  <si>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</si>
  <si>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</si>
  <si>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</si>
  <si>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</si>
  <si>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</si>
  <si>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</si>
  <si>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</si>
  <si>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</si>
  <si>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</si>
  <si>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</si>
  <si>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</si>
  <si>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</si>
  <si>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</si>
  <si>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</si>
  <si>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</si>
  <si>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</si>
  <si>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</si>
  <si>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</si>
  <si>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</si>
  <si>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</si>
  <si>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</si>
  <si>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</si>
  <si>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</si>
  <si>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</si>
  <si>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</si>
  <si>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</si>
  <si>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</si>
  <si>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</si>
  <si>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</si>
  <si>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</si>
  <si>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</si>
  <si>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</si>
  <si>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</si>
  <si>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</si>
  <si>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</si>
  <si>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</si>
  <si>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</si>
  <si>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</si>
  <si>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</si>
  <si>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</si>
  <si>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</si>
  <si>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</si>
  <si>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</si>
  <si>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</si>
  <si>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</si>
  <si>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</si>
  <si>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</si>
  <si>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</si>
  <si>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</si>
  <si>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</si>
  <si>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</si>
  <si>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</si>
  <si>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</si>
  <si>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</si>
  <si>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</si>
  <si>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</si>
  <si>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</si>
  <si>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</si>
  <si>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</si>
  <si>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</si>
  <si>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</si>
  <si>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</si>
  <si>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</si>
  <si>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</si>
  <si>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</si>
  <si>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</si>
  <si>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</si>
  <si>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</si>
  <si>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</si>
  <si>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</si>
  <si>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</si>
  <si>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</si>
  <si>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</si>
  <si>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</si>
  <si>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</si>
  <si>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</si>
  <si>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</si>
  <si>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</si>
  <si>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</si>
  <si>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</si>
  <si>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</si>
  <si>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</si>
  <si>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</si>
  <si>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</si>
  <si>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</si>
  <si>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</si>
  <si>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</si>
  <si>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</si>
  <si>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</si>
  <si>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</si>
  <si>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</si>
  <si>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</si>
  <si>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</si>
  <si>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</si>
  <si>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</si>
  <si>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</si>
  <si>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</si>
  <si>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</si>
  <si>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</si>
  <si>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</si>
  <si>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</si>
  <si>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</si>
  <si>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</si>
  <si>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</si>
  <si>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</si>
  <si>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</si>
  <si>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</si>
  <si>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</si>
  <si>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</si>
  <si>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</si>
  <si>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</si>
  <si>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</si>
  <si>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</si>
  <si>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</si>
  <si>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</si>
  <si>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</si>
  <si>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</si>
  <si>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</si>
  <si>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</si>
  <si>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</si>
  <si>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</si>
  <si>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</si>
  <si>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</si>
  <si>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</si>
  <si>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</si>
  <si>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</si>
  <si>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</si>
  <si>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</si>
  <si>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</si>
  <si>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</si>
  <si>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</si>
  <si>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</si>
  <si>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</si>
  <si>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</si>
  <si>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</si>
  <si>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</si>
  <si>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</si>
  <si>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</si>
  <si>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</si>
  <si>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</si>
  <si>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</si>
  <si>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</si>
  <si>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</si>
  <si>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</si>
  <si>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</si>
  <si>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</si>
  <si>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</si>
  <si>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</si>
  <si>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</si>
  <si>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</si>
  <si>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</si>
  <si>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</si>
  <si>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</si>
  <si>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</si>
  <si>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</si>
  <si>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</si>
  <si>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</si>
  <si>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</si>
  <si>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</si>
  <si>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</si>
  <si>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</si>
  <si>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</si>
  <si>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</si>
  <si>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</si>
  <si>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</si>
  <si>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</si>
  <si>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</si>
  <si>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</si>
  <si>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</si>
  <si>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</si>
  <si>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</si>
  <si>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</si>
  <si>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</si>
  <si>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</si>
  <si>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</si>
  <si>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</si>
  <si>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</si>
  <si>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</si>
  <si>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</si>
  <si>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</si>
  <si>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</si>
  <si>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</si>
  <si>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</si>
  <si>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</si>
  <si>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</si>
  <si>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</si>
  <si>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</si>
  <si>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</si>
  <si>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</si>
  <si>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</si>
  <si>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</si>
  <si>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</si>
  <si>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</si>
  <si>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</si>
  <si>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</si>
  <si>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</si>
  <si>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</si>
  <si>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</si>
  <si>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</si>
  <si>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</si>
  <si>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</si>
  <si>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</si>
  <si>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</si>
  <si>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</si>
  <si>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</si>
  <si>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</si>
  <si>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</si>
  <si>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</si>
  <si>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</si>
  <si>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</si>
  <si>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</si>
  <si>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</si>
  <si>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</si>
  <si>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</si>
  <si>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</si>
  <si>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</si>
  <si>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</si>
  <si>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</si>
  <si>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</si>
  <si>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</si>
  <si>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</si>
  <si>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</si>
  <si>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</si>
  <si>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</si>
  <si>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</si>
  <si>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</si>
  <si>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</si>
  <si>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</si>
  <si>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</si>
  <si>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</si>
  <si>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</si>
  <si>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</si>
  <si>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</si>
  <si>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</si>
  <si>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</si>
  <si>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</si>
  <si>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</si>
  <si>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</si>
  <si>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</si>
  <si>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</si>
  <si>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</si>
  <si>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</si>
  <si>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</si>
  <si>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</si>
  <si>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</si>
  <si>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</si>
  <si>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</si>
  <si>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</si>
  <si>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</si>
  <si>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</si>
  <si>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</si>
  <si>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</si>
  <si>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</si>
  <si>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</si>
  <si>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</si>
  <si>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</si>
  <si>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</si>
  <si>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</si>
  <si>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</si>
  <si>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</si>
  <si>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</si>
  <si>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</si>
  <si>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</si>
  <si>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</si>
  <si>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</si>
  <si>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</si>
  <si>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</si>
  <si>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</si>
  <si>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</si>
  <si>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</si>
  <si>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</si>
  <si>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</si>
  <si>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</si>
  <si>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</si>
  <si>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</si>
  <si>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</si>
  <si>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</si>
  <si>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</si>
  <si>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</si>
  <si>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</si>
  <si>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</si>
  <si>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</si>
  <si>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</si>
  <si>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</si>
  <si>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</si>
  <si>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</si>
  <si>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</si>
  <si>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</si>
  <si>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</si>
  <si>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</si>
  <si>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</si>
  <si>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</si>
  <si>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</si>
  <si>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</si>
  <si>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</si>
  <si>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</si>
  <si>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</si>
  <si>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</si>
  <si>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</si>
  <si>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</si>
  <si>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</si>
  <si>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</si>
  <si>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</si>
  <si>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</si>
  <si>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</si>
  <si>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</si>
  <si>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</si>
  <si>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</si>
  <si>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</si>
  <si>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</si>
  <si>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</si>
  <si>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</si>
  <si>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</si>
  <si>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</si>
  <si>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</si>
  <si>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</si>
  <si>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</si>
  <si>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</si>
  <si>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</si>
  <si>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</si>
  <si>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</si>
  <si>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</si>
  <si>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</si>
  <si>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</si>
  <si>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</si>
  <si>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</si>
  <si>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</si>
  <si>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</si>
  <si>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</si>
  <si>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</si>
  <si>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</si>
  <si>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</si>
  <si>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</si>
  <si>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</si>
  <si>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</si>
  <si>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</si>
  <si>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</si>
  <si>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</si>
  <si>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</si>
  <si>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</si>
  <si>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</si>
  <si>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</si>
  <si>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</si>
  <si>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</si>
  <si>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</si>
  <si>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</si>
  <si>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</si>
  <si>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</si>
  <si>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</si>
  <si>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</si>
  <si>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</si>
  <si>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</si>
  <si>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</si>
  <si>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</si>
  <si>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</si>
  <si>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</si>
  <si>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</si>
  <si>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</si>
  <si>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</si>
  <si>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</si>
  <si>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</si>
  <si>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</si>
  <si>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</si>
  <si>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</si>
  <si>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</si>
  <si>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</si>
  <si>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</si>
  <si>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</si>
  <si>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</si>
  <si>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</si>
  <si>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</si>
  <si>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</si>
  <si>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</si>
  <si>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</si>
  <si>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</si>
  <si>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</si>
  <si>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</si>
  <si>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</si>
  <si>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</si>
  <si>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</si>
  <si>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</si>
  <si>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</si>
  <si>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</si>
  <si>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</si>
  <si>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</si>
  <si>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</si>
  <si>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</si>
  <si>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</si>
  <si>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</si>
  <si>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</si>
  <si>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</si>
  <si>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</si>
  <si>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</si>
  <si>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</si>
  <si>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</si>
  <si>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</si>
  <si>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</si>
  <si>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</si>
  <si>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</si>
  <si>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</si>
  <si>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</si>
  <si>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</si>
  <si>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</si>
  <si>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</si>
  <si>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</si>
  <si>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</si>
  <si>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</si>
  <si>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</si>
  <si>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</si>
  <si>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</si>
  <si>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</si>
  <si>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</si>
  <si>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</si>
  <si>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</si>
  <si>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</si>
  <si>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</si>
  <si>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</si>
  <si>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</si>
  <si>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</si>
  <si>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</si>
  <si>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</si>
  <si>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</si>
  <si>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</si>
  <si>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</si>
  <si>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</si>
  <si>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</si>
  <si>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</si>
  <si>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</si>
  <si>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</si>
  <si>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</si>
  <si>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</si>
  <si>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</si>
  <si>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</si>
  <si>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</si>
  <si>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</si>
  <si>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</si>
  <si>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</si>
  <si>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</si>
  <si>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</si>
  <si>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</si>
  <si>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</si>
  <si>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</si>
  <si>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</si>
  <si>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</si>
  <si>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</si>
  <si>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</si>
  <si>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</si>
  <si>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</si>
  <si>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</si>
  <si>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</si>
  <si>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</si>
  <si>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</si>
  <si>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</si>
  <si>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</si>
  <si>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</si>
  <si>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</si>
  <si>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</si>
  <si>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</si>
  <si>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</si>
  <si>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</si>
  <si>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</si>
  <si>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</si>
  <si>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</si>
  <si>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</si>
  <si>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</si>
  <si>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</si>
  <si>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</si>
  <si>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</si>
  <si>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</si>
  <si>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</si>
  <si>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</si>
  <si>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</si>
  <si>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</si>
  <si>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</si>
  <si>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</si>
  <si>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</si>
  <si>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</si>
  <si>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</si>
  <si>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</si>
  <si>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</si>
  <si>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</si>
  <si>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</si>
  <si>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</si>
  <si>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</si>
  <si>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</si>
  <si>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</si>
  <si>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</si>
  <si>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</si>
  <si>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</si>
  <si>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</si>
  <si>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</si>
  <si>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</si>
  <si>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</si>
  <si>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</si>
  <si>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</si>
  <si>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</si>
  <si>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</si>
  <si>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</si>
  <si>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</si>
  <si>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</si>
  <si>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</si>
  <si>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</si>
  <si>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</si>
  <si>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</si>
  <si>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</si>
  <si>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</si>
  <si>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</si>
  <si>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</si>
  <si>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</si>
  <si>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</si>
  <si>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</si>
  <si>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</si>
  <si>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</si>
  <si>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</si>
  <si>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</si>
  <si>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</si>
  <si>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</si>
  <si>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</si>
  <si>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</si>
  <si>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</si>
  <si>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</si>
  <si>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</si>
  <si>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</si>
  <si>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</si>
  <si>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</si>
  <si>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</si>
  <si>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</si>
  <si>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</si>
  <si>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</si>
  <si>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</si>
  <si>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</si>
  <si>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</si>
  <si>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</si>
  <si>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</si>
  <si>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</si>
  <si>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</si>
  <si>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</si>
  <si>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</si>
  <si>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</si>
  <si>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</si>
  <si>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</si>
  <si>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</si>
  <si>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</si>
  <si>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</si>
  <si>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</si>
  <si>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</si>
  <si>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</si>
  <si>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</si>
  <si>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</si>
  <si>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</si>
  <si>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</si>
  <si>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</si>
  <si>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</si>
  <si>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</si>
  <si>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</si>
  <si>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</si>
  <si>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</si>
  <si>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</si>
  <si>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</si>
  <si>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</si>
  <si>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</si>
  <si>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</si>
  <si>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</si>
  <si>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</si>
  <si>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</si>
  <si>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</si>
  <si>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</si>
  <si>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</si>
  <si>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</si>
  <si>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</si>
  <si>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</si>
  <si>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</si>
  <si>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</si>
  <si>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</si>
  <si>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</si>
  <si>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</si>
  <si>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</si>
  <si>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</si>
  <si>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</si>
  <si>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</si>
  <si>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</si>
  <si>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</si>
  <si>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</si>
  <si>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</si>
  <si>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</si>
  <si>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</si>
  <si>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</si>
  <si>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</si>
  <si>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</si>
  <si>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</si>
  <si>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</si>
  <si>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</si>
  <si>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</si>
  <si>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</si>
  <si>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</si>
  <si>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</si>
  <si>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</si>
  <si>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</si>
  <si>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</si>
  <si>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</si>
  <si>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</si>
  <si>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</si>
  <si>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</si>
  <si>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</si>
  <si>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</si>
  <si>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</si>
  <si>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</si>
  <si>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</si>
  <si>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</si>
  <si>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</si>
  <si>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</si>
  <si>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</si>
  <si>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</si>
  <si>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</si>
  <si>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</si>
  <si>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</si>
  <si>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</si>
  <si>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</si>
  <si>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</si>
  <si>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</si>
  <si>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</si>
  <si>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</si>
  <si>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</si>
  <si>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</si>
  <si>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</si>
  <si>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</si>
  <si>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</si>
  <si>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</si>
  <si>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</si>
  <si>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</si>
  <si>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</si>
  <si>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</si>
  <si>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</si>
  <si>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</si>
  <si>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</si>
  <si>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</si>
  <si>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</si>
  <si>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</si>
  <si>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</si>
  <si>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</si>
  <si>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</si>
  <si>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</si>
  <si>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</si>
  <si>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</si>
  <si>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</si>
  <si>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</si>
  <si>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</si>
  <si>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</si>
  <si>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</si>
  <si>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</si>
  <si>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</si>
  <si>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</si>
  <si>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</si>
  <si>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</si>
  <si>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</si>
  <si>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</si>
  <si>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</si>
  <si>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</si>
  <si>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</si>
  <si>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</si>
  <si>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</si>
  <si>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</si>
  <si>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</si>
  <si>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</si>
  <si>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</si>
  <si>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</si>
  <si>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</si>
  <si>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</si>
  <si>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</si>
  <si>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</si>
  <si>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</si>
  <si>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</si>
  <si>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</si>
  <si>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</si>
  <si>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</si>
  <si>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</si>
  <si>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</si>
  <si>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</si>
  <si>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</si>
  <si>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</si>
  <si>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</si>
  <si>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</si>
  <si>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</si>
  <si>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</si>
  <si>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</si>
  <si>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</si>
  <si>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</si>
  <si>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</si>
  <si>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</si>
  <si>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</si>
  <si>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</si>
  <si>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</si>
  <si>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</si>
  <si>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</si>
  <si>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</si>
  <si>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</si>
  <si>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</si>
  <si>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</si>
  <si>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</si>
  <si>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</si>
  <si>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</si>
  <si>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</si>
  <si>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</si>
  <si>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</si>
  <si>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</si>
  <si>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</si>
  <si>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</si>
  <si>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</si>
  <si>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</si>
  <si>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</si>
  <si>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</si>
  <si>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</si>
  <si>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</si>
  <si>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</si>
  <si>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</si>
  <si>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</si>
  <si>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</si>
  <si>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</si>
  <si>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</si>
  <si>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</si>
  <si>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</si>
  <si>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</si>
  <si>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</si>
  <si>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</si>
  <si>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</si>
  <si>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</si>
  <si>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</si>
  <si>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</si>
  <si>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</si>
  <si>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</si>
  <si>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</si>
  <si>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</si>
  <si>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</si>
  <si>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</si>
  <si>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</si>
  <si>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</si>
  <si>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</si>
  <si>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</si>
  <si>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</si>
  <si>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</si>
  <si>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</si>
  <si>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</si>
  <si>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</si>
  <si>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</si>
  <si>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</si>
  <si>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</si>
  <si>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</si>
  <si>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</si>
  <si>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</si>
  <si>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</si>
  <si>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</si>
  <si>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</si>
  <si>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</si>
  <si>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</si>
  <si>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</si>
  <si>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</si>
  <si>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</si>
  <si>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</si>
  <si>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</si>
  <si>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</si>
  <si>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</si>
  <si>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</si>
  <si>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</si>
  <si>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</si>
  <si>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</si>
  <si>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</si>
  <si>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</si>
  <si>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</si>
  <si>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</si>
  <si>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</si>
  <si>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</si>
  <si>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</si>
  <si>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</si>
  <si>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</si>
  <si>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</si>
  <si>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</si>
  <si>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</si>
  <si>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</si>
  <si>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</si>
  <si>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</si>
  <si>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</si>
  <si>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</si>
  <si>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</si>
  <si>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</si>
  <si>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</si>
  <si>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</si>
  <si>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</si>
  <si>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</si>
  <si>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</si>
  <si>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</si>
  <si>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</si>
  <si>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</si>
  <si>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</si>
  <si>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</si>
  <si>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</si>
  <si>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</si>
  <si>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</si>
  <si>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</si>
  <si>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</si>
  <si>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</si>
  <si>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</si>
  <si>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</si>
  <si>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</si>
  <si>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</si>
  <si>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</si>
  <si>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</si>
  <si>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</si>
  <si>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</si>
  <si>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</si>
  <si>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</si>
  <si>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</si>
  <si>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</si>
  <si>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</si>
  <si>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</si>
  <si>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</si>
  <si>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</si>
  <si>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</si>
  <si>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</si>
  <si>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</si>
  <si>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</si>
  <si>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</si>
  <si>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</si>
  <si>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</si>
  <si>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</si>
  <si>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</si>
  <si>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</si>
  <si>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</si>
  <si>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</si>
  <si>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</si>
  <si>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</si>
  <si>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</si>
  <si>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</si>
  <si>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</si>
  <si>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</si>
  <si>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</si>
  <si>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</si>
  <si>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</si>
  <si>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</si>
  <si>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</si>
  <si>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</si>
  <si>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</si>
  <si>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</si>
  <si>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</si>
  <si>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</si>
  <si>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</si>
  <si>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</si>
  <si>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</si>
  <si>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</si>
  <si>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</si>
  <si>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</si>
  <si>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</si>
  <si>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</si>
  <si>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</si>
  <si>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</si>
  <si>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</si>
  <si>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</si>
  <si>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</si>
  <si>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</si>
  <si>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</si>
  <si>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</si>
  <si>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</si>
  <si>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</si>
  <si>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</si>
  <si>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</si>
  <si>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</si>
  <si>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</si>
  <si>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</si>
  <si>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</si>
  <si>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</si>
  <si>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</si>
  <si>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</si>
  <si>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</si>
  <si>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</si>
  <si>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</si>
  <si>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</si>
  <si>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</si>
  <si>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</si>
  <si>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</si>
  <si>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</si>
  <si>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</si>
  <si>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</si>
  <si>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</si>
  <si>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</si>
  <si>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</si>
  <si>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</si>
  <si>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</si>
  <si>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</si>
  <si>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</si>
  <si>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</si>
  <si>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</si>
  <si>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</si>
  <si>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</si>
  <si>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</si>
  <si>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</si>
  <si>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</si>
  <si>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</si>
  <si>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</si>
  <si>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</si>
  <si>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</si>
  <si>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</si>
  <si>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</si>
  <si>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</si>
  <si>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</si>
  <si>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</si>
  <si>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</si>
  <si>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</si>
  <si>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</si>
  <si>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</si>
  <si>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</si>
  <si>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</si>
  <si>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</si>
  <si>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</si>
  <si>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</si>
  <si>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</si>
  <si>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</si>
  <si>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</si>
  <si>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</si>
  <si>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</si>
  <si>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</si>
  <si>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</si>
  <si>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</si>
  <si>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</si>
  <si>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</si>
  <si>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</si>
  <si>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</si>
  <si>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</si>
  <si>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</si>
  <si>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</si>
  <si>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</si>
  <si>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</si>
  <si>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</si>
  <si>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</si>
  <si>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</si>
  <si>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</si>
  <si>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</si>
  <si>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</si>
  <si>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</si>
  <si>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</si>
  <si>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</si>
  <si>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</si>
  <si>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</si>
  <si>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</si>
  <si>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</si>
  <si>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</si>
  <si>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</si>
  <si>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</si>
  <si>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</si>
  <si>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</si>
  <si>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</si>
  <si>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</si>
  <si>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</si>
  <si>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</si>
  <si>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</si>
  <si>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</si>
  <si>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</si>
  <si>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</si>
  <si>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</si>
  <si>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</si>
  <si>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</si>
  <si>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</si>
  <si>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</si>
  <si>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</si>
  <si>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</si>
  <si>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</si>
  <si>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</si>
  <si>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</si>
  <si>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</si>
  <si>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</si>
  <si>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</si>
  <si>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</si>
  <si>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</si>
  <si>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</si>
  <si>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</si>
  <si>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</si>
  <si>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</si>
  <si>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</si>
  <si>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</si>
  <si>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</si>
  <si>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</si>
  <si>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</si>
  <si>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</si>
  <si>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</si>
  <si>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</si>
  <si>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</si>
  <si>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</si>
  <si>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</si>
  <si>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</si>
  <si>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</si>
  <si>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</si>
  <si>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</si>
  <si>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</si>
  <si>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</si>
  <si>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</si>
  <si>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</si>
  <si>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</si>
  <si>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</si>
  <si>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</si>
  <si>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</si>
  <si>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</si>
  <si>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</si>
  <si>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</si>
  <si>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</si>
  <si>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</si>
  <si>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</si>
  <si>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</si>
  <si>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</si>
  <si>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</si>
  <si>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</si>
  <si>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</si>
  <si>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</si>
  <si>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</si>
  <si>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</si>
  <si>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</si>
  <si>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</si>
  <si>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</si>
  <si>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</si>
  <si>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</si>
  <si>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</si>
  <si>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</si>
  <si>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</si>
  <si>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</si>
  <si>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</si>
  <si>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</si>
  <si>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</si>
  <si>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</si>
  <si>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</si>
  <si>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</si>
  <si>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</si>
  <si>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</si>
  <si>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</si>
  <si>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</si>
  <si>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</si>
  <si>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</si>
  <si>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</si>
  <si>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</si>
  <si>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</si>
  <si>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</si>
  <si>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</si>
  <si>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</si>
  <si>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</si>
  <si>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</si>
  <si>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</si>
  <si>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</si>
  <si>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</si>
  <si>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</si>
  <si>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</si>
  <si>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</si>
  <si>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</si>
  <si>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</si>
  <si>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</si>
  <si>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</si>
  <si>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</si>
  <si>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</si>
  <si>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</si>
  <si>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</si>
  <si>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</si>
  <si>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</si>
  <si>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</si>
  <si>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</si>
  <si>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</si>
  <si>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</si>
  <si>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</si>
  <si>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</si>
  <si>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</si>
  <si>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</si>
  <si>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</si>
  <si>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</si>
  <si>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</si>
  <si>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</si>
  <si>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</si>
  <si>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</si>
  <si>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</si>
  <si>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</si>
  <si>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</si>
  <si>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</si>
  <si>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</si>
  <si>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</si>
  <si>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</si>
  <si>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</si>
  <si>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</si>
  <si>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</si>
  <si>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</si>
  <si>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</si>
  <si>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</si>
  <si>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</si>
  <si>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</si>
  <si>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</si>
  <si>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</si>
  <si>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</si>
  <si>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</si>
  <si>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</si>
  <si>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</si>
  <si>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</si>
  <si>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</si>
  <si>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</si>
  <si>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</si>
  <si>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</si>
  <si>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</si>
  <si>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</si>
  <si>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</si>
  <si>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</si>
  <si>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</si>
  <si>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</si>
  <si>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</si>
  <si>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</si>
  <si>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</si>
  <si>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</si>
  <si>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</si>
  <si>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</si>
  <si>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</si>
  <si>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</si>
  <si>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</si>
  <si>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</si>
  <si>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</si>
  <si>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</si>
  <si>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</si>
  <si>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</si>
  <si>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</si>
  <si>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</si>
  <si>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</si>
  <si>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</si>
  <si>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</si>
  <si>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</si>
  <si>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</si>
  <si>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</si>
  <si>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</si>
  <si>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</si>
  <si>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</si>
  <si>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</si>
  <si>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</si>
  <si>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</si>
  <si>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</si>
  <si>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</si>
  <si>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</si>
  <si>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</si>
  <si>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</si>
  <si>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</si>
  <si>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</si>
  <si>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</si>
  <si>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</si>
  <si>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</si>
  <si>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</si>
  <si>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</si>
  <si>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</si>
  <si>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</si>
  <si>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</si>
  <si>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</si>
  <si>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</si>
  <si>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</si>
  <si>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</si>
  <si>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</si>
  <si>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</si>
  <si>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</si>
  <si>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</si>
  <si>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</si>
  <si>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</si>
  <si>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</si>
  <si>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</si>
  <si>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</si>
  <si>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</si>
  <si>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</si>
  <si>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</si>
  <si>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</si>
  <si>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</si>
  <si>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</si>
  <si>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</si>
  <si>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</si>
  <si>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</si>
  <si>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</si>
  <si>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</si>
  <si>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</si>
  <si>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</si>
  <si>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</si>
  <si>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</si>
  <si>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</si>
  <si>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</si>
  <si>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</si>
  <si>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</si>
  <si>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</si>
  <si>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</si>
  <si>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</si>
  <si>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</si>
  <si>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</si>
  <si>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</si>
  <si>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</si>
  <si>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</si>
  <si>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</si>
  <si>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</si>
  <si>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</si>
  <si>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</si>
  <si>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</si>
  <si>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</si>
  <si>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</si>
  <si>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</si>
  <si>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</si>
  <si>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</si>
  <si>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</si>
  <si>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</si>
  <si>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</si>
  <si>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</si>
  <si>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</si>
  <si>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</si>
  <si>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</si>
  <si>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</si>
  <si>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</si>
  <si>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</si>
  <si>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</si>
  <si>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</si>
  <si>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</si>
  <si>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</si>
  <si>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</si>
  <si>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</si>
  <si>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</si>
  <si>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</si>
  <si>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</si>
  <si>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</si>
  <si>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</si>
  <si>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</si>
  <si>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</si>
  <si>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</si>
  <si>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</si>
  <si>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</si>
  <si>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</si>
  <si>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</si>
  <si>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</si>
  <si>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</si>
  <si>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</si>
  <si>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</si>
  <si>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</si>
  <si>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</si>
  <si>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</si>
  <si>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</si>
  <si>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</si>
  <si>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</si>
  <si>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</si>
  <si>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</si>
  <si>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</si>
  <si>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</si>
  <si>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</si>
  <si>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</si>
  <si>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</si>
  <si>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</si>
  <si>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</si>
  <si>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</si>
  <si>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</si>
  <si>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</si>
  <si>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</si>
  <si>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</si>
  <si>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</si>
  <si>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</si>
  <si>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</si>
  <si>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</si>
  <si>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</si>
  <si>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</si>
  <si>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</si>
  <si>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</si>
  <si>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</si>
  <si>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</si>
  <si>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</si>
  <si>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</si>
  <si>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</si>
  <si>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</si>
  <si>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</si>
  <si>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</si>
  <si>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</si>
  <si>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</si>
  <si>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</si>
  <si>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</si>
  <si>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</si>
  <si>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</si>
  <si>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</si>
  <si>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</si>
  <si>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</si>
  <si>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</si>
  <si>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</si>
  <si>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</si>
  <si>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</si>
  <si>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</si>
  <si>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</si>
  <si>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</si>
  <si>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</si>
  <si>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</si>
  <si>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</si>
  <si>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</si>
  <si>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</si>
  <si>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</si>
  <si>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</si>
  <si>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</si>
  <si>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</si>
  <si>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</si>
  <si>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</si>
  <si>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</si>
  <si>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</si>
  <si>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</si>
  <si>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</si>
  <si>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</si>
  <si>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</si>
  <si>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</si>
  <si>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</si>
  <si>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</si>
  <si>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</si>
  <si>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</si>
  <si>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</si>
  <si>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</si>
  <si>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</si>
  <si>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</si>
  <si>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</si>
  <si>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</si>
  <si>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</si>
  <si>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</si>
  <si>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</si>
  <si>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</si>
  <si>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</si>
  <si>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</si>
  <si>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</si>
  <si>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</si>
  <si>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</si>
  <si>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</si>
  <si>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</si>
  <si>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</si>
  <si>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</si>
  <si>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</si>
  <si>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</si>
  <si>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</si>
  <si>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</si>
  <si>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</si>
  <si>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</si>
  <si>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</si>
  <si>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</si>
  <si>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</si>
  <si>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</si>
  <si>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</si>
  <si>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</si>
  <si>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</si>
  <si>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</si>
  <si>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</si>
  <si>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</si>
  <si>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</si>
  <si>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</si>
  <si>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</si>
  <si>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</si>
  <si>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</si>
  <si>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</si>
  <si>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</si>
  <si>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</si>
  <si>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</si>
  <si>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</si>
  <si>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</si>
  <si>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</si>
  <si>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</si>
  <si>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</si>
  <si>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</si>
  <si>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</si>
  <si>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</si>
  <si>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</si>
  <si>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</si>
  <si>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</si>
  <si>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</si>
  <si>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</si>
  <si>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</si>
  <si>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</si>
  <si>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</si>
  <si>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</si>
  <si>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</si>
  <si>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</si>
  <si>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</si>
  <si>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</si>
  <si>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</si>
  <si>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</si>
  <si>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</si>
  <si>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</si>
  <si>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</si>
  <si>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</si>
  <si>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</si>
  <si>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</si>
  <si>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</si>
  <si>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</si>
  <si>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</si>
  <si>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</si>
  <si>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</si>
  <si>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</si>
  <si>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</si>
  <si>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</si>
  <si>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</si>
  <si>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</si>
  <si>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</si>
  <si>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</si>
  <si>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</si>
  <si>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</si>
  <si>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</si>
  <si>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</si>
  <si>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</si>
  <si>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</si>
  <si>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</si>
  <si>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</si>
  <si>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</si>
  <si>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</si>
  <si>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</si>
  <si>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</si>
  <si>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</si>
  <si>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</si>
  <si>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</si>
  <si>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</si>
  <si>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</si>
  <si>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</si>
  <si>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</si>
  <si>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</si>
  <si>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</si>
  <si>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</si>
  <si>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</si>
  <si>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</si>
  <si>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</si>
  <si>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</si>
  <si>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</si>
  <si>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</si>
  <si>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</si>
  <si>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</si>
  <si>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</si>
  <si>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</si>
  <si>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</si>
  <si>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</si>
  <si>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</si>
  <si>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</si>
  <si>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</si>
  <si>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</si>
  <si>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</si>
  <si>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</si>
  <si>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</si>
  <si>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</si>
  <si>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</si>
  <si>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</si>
  <si>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</si>
  <si>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</si>
  <si>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</si>
  <si>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</si>
  <si>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</si>
  <si>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</si>
  <si>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</si>
  <si>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</si>
  <si>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</si>
  <si>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</si>
  <si>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</si>
  <si>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</si>
  <si>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</si>
  <si>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</si>
  <si>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</si>
  <si>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</si>
  <si>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</si>
  <si>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</si>
  <si>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</si>
  <si>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</si>
  <si>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</si>
  <si>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</si>
  <si>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</si>
  <si>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</si>
  <si>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</si>
  <si>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</si>
  <si>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</si>
  <si>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</si>
  <si>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</si>
  <si>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</si>
  <si>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</si>
  <si>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</si>
  <si>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</si>
  <si>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</si>
  <si>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</si>
  <si>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</si>
  <si>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</si>
  <si>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</si>
  <si>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</si>
  <si>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</si>
  <si>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</si>
  <si>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</si>
  <si>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</si>
  <si>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</si>
  <si>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</si>
  <si>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</si>
  <si>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</si>
  <si>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</si>
  <si>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</si>
  <si>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</si>
  <si>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</si>
  <si>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</si>
  <si>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</si>
  <si>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</si>
  <si>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</si>
  <si>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</si>
  <si>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</si>
  <si>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</si>
  <si>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</si>
  <si>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</si>
  <si>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</si>
  <si>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</si>
  <si>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</si>
  <si>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</si>
  <si>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</si>
  <si>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</si>
  <si>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</si>
  <si>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</si>
  <si>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</si>
  <si>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</si>
  <si>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</si>
  <si>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</si>
  <si>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</si>
  <si>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</si>
  <si>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</si>
  <si>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</si>
  <si>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</si>
  <si>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</si>
  <si>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</si>
  <si>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</si>
  <si>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</si>
  <si>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</si>
  <si>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</si>
  <si>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</si>
  <si>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</si>
  <si>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</si>
  <si>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</si>
  <si>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</si>
  <si>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</si>
  <si>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</si>
  <si>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</si>
  <si>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</si>
  <si>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</si>
  <si>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</si>
  <si>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</si>
  <si>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</si>
  <si>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</si>
  <si>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</si>
  <si>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</si>
  <si>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</si>
  <si>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</si>
  <si>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</si>
  <si>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</si>
  <si>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</si>
  <si>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</si>
  <si>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</si>
  <si>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</si>
  <si>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</si>
  <si>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</si>
  <si>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</si>
  <si>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</si>
  <si>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</si>
  <si>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</si>
  <si>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</si>
  <si>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</si>
  <si>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</si>
  <si>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</si>
  <si>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</si>
  <si>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</si>
  <si>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</si>
  <si>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</si>
  <si>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</si>
  <si>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</si>
  <si>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</si>
  <si>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</si>
  <si>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</si>
  <si>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</si>
  <si>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</si>
  <si>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</si>
  <si>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</si>
  <si>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</si>
  <si>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</si>
  <si>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</si>
  <si>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</si>
  <si>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</si>
  <si>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</si>
  <si>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</si>
  <si>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</si>
  <si>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</si>
  <si>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</si>
  <si>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</si>
  <si>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</si>
  <si>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</si>
  <si>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</si>
  <si>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</si>
  <si>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</si>
  <si>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</si>
  <si>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</si>
  <si>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</si>
  <si>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</si>
  <si>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</si>
  <si>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</si>
  <si>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</si>
  <si>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</si>
  <si>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</si>
  <si>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</si>
  <si>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</si>
  <si>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</si>
  <si>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</si>
  <si>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</si>
  <si>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</si>
  <si>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</si>
  <si>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</si>
  <si>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</si>
  <si>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</si>
  <si>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</si>
  <si>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</si>
  <si>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</si>
  <si>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</si>
  <si>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</si>
  <si>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</si>
  <si>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</si>
  <si>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</si>
  <si>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</si>
  <si>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</si>
  <si>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</si>
  <si>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</si>
  <si>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</si>
  <si>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</si>
  <si>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</si>
  <si>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</si>
  <si>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</si>
  <si>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</si>
  <si>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</si>
  <si>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</si>
  <si>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</si>
  <si>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</si>
  <si>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</si>
  <si>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</si>
  <si>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</si>
  <si>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</si>
  <si>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</si>
  <si>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</si>
  <si>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</si>
  <si>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</si>
  <si>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</si>
  <si>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</si>
  <si>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</si>
  <si>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</si>
  <si>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</si>
  <si>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</si>
  <si>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</si>
  <si>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</si>
  <si>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</si>
  <si>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</si>
  <si>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</si>
  <si>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</si>
  <si>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</si>
  <si>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</si>
  <si>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</si>
  <si>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</si>
  <si>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</si>
  <si>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</si>
  <si>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</si>
  <si>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</si>
  <si>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</si>
  <si>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</si>
  <si>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</si>
  <si>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</si>
  <si>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</si>
  <si>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</si>
  <si>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</si>
  <si>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</si>
  <si>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</si>
  <si>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</si>
  <si>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</si>
  <si>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</si>
  <si>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</si>
  <si>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</si>
  <si>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</si>
  <si>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</si>
  <si>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</si>
  <si>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</si>
  <si>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</si>
  <si>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</si>
  <si>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</si>
  <si>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</si>
  <si>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</si>
  <si>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</si>
  <si>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</si>
  <si>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</si>
  <si>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</si>
  <si>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</si>
  <si>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</si>
  <si>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</si>
  <si>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</si>
  <si>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</si>
  <si>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</si>
  <si>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</si>
  <si>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</si>
  <si>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</si>
  <si>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</si>
  <si>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</si>
  <si>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</si>
  <si>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</si>
  <si>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</si>
  <si>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</si>
  <si>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</si>
  <si>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</si>
  <si>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</si>
  <si>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</si>
  <si>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</si>
  <si>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</si>
  <si>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</si>
  <si>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</si>
  <si>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</si>
  <si>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</si>
  <si>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</si>
  <si>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</si>
  <si>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</si>
  <si>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</si>
  <si>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</si>
  <si>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</si>
  <si>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</si>
  <si>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</si>
  <si>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</si>
  <si>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</si>
  <si>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</si>
  <si>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</si>
  <si>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</si>
  <si>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</si>
  <si>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</si>
  <si>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</si>
  <si>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</si>
  <si>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</si>
  <si>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</si>
  <si>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</si>
  <si>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</si>
  <si>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</si>
  <si>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</si>
  <si>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</si>
  <si>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</si>
  <si>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</si>
  <si>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</si>
  <si>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</si>
  <si>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</si>
  <si>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</si>
  <si>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</si>
  <si>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</si>
  <si>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</si>
  <si>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</si>
  <si>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</si>
  <si>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</si>
  <si>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</si>
  <si>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</si>
  <si>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</si>
  <si>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</si>
  <si>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</si>
  <si>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</si>
  <si>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</si>
  <si>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</si>
  <si>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</si>
  <si>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</si>
  <si>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</si>
  <si>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</si>
  <si>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</si>
  <si>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</si>
  <si>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</si>
  <si>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</si>
  <si>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</si>
  <si>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</si>
  <si>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</si>
  <si>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</si>
  <si>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</si>
  <si>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</si>
  <si>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</si>
  <si>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</si>
  <si>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</si>
  <si>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</si>
  <si>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</si>
  <si>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</si>
  <si>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</si>
  <si>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</si>
  <si>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</si>
  <si>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</si>
  <si>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</si>
  <si>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</si>
  <si>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</si>
  <si>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</si>
  <si>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</si>
  <si>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</si>
  <si>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</si>
  <si>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</si>
  <si>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</si>
  <si>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</si>
  <si>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</si>
  <si>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</si>
  <si>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</si>
  <si>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</si>
  <si>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</si>
  <si>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</si>
  <si>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</si>
  <si>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</si>
  <si>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</si>
  <si>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</si>
  <si>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</si>
  <si>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</si>
  <si>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</si>
  <si>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</si>
  <si>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</si>
  <si>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</si>
  <si>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</si>
  <si>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</si>
  <si>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</si>
  <si>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</si>
  <si>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</si>
  <si>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</si>
  <si>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</si>
  <si>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</si>
  <si>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</si>
  <si>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</si>
  <si>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</si>
  <si>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</si>
  <si>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</si>
  <si>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</si>
  <si>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</si>
  <si>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</si>
  <si>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</si>
  <si>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</si>
  <si>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</si>
  <si>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</si>
  <si>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</si>
  <si>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</si>
  <si>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</si>
  <si>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</si>
  <si>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</si>
  <si>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</si>
  <si>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</si>
  <si>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</si>
  <si>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</si>
  <si>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</si>
  <si>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</si>
  <si>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</si>
  <si>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</si>
  <si>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</si>
  <si>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</si>
  <si>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</si>
  <si>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</si>
  <si>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</si>
  <si>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</si>
  <si>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</si>
  <si>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</si>
  <si>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</si>
  <si>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</si>
  <si>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</si>
  <si>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</si>
  <si>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</si>
  <si>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</si>
  <si>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</si>
  <si>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</si>
  <si>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</si>
  <si>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</si>
  <si>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</si>
  <si>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</si>
  <si>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</si>
  <si>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</si>
  <si>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</si>
  <si>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</si>
  <si>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</si>
  <si>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</si>
  <si>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</si>
  <si>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</si>
  <si>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</si>
  <si>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</si>
  <si>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</si>
  <si>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</si>
  <si>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</si>
  <si>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</si>
  <si>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</si>
  <si>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</si>
  <si>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</si>
  <si>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</si>
  <si>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</si>
  <si>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</si>
  <si>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</si>
  <si>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</si>
  <si>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</si>
  <si>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</si>
  <si>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</si>
  <si>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</si>
  <si>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</si>
  <si>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</si>
  <si>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</si>
  <si>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</si>
  <si>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</si>
  <si>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</si>
  <si>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</si>
  <si>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</si>
  <si>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</si>
  <si>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</si>
  <si>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</si>
  <si>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</si>
  <si>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</si>
  <si>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</si>
  <si>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</si>
  <si>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</si>
  <si>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</si>
  <si>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</si>
  <si>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</si>
  <si>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</si>
  <si>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</si>
  <si>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</si>
  <si>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</si>
  <si>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</si>
  <si>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</si>
  <si>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</si>
  <si>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</si>
  <si>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</si>
  <si>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</si>
  <si>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</si>
  <si>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</si>
  <si>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</si>
  <si>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</si>
  <si>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</si>
  <si>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</si>
  <si>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</si>
  <si>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</si>
  <si>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</si>
  <si>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</si>
  <si>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</si>
  <si>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</si>
  <si>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</si>
  <si>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</si>
  <si>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</si>
  <si>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</si>
  <si>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</si>
  <si>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</si>
  <si>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</si>
  <si>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</si>
  <si>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</si>
  <si>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</si>
  <si>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</si>
  <si>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</si>
  <si>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</si>
  <si>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</si>
  <si>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</si>
  <si>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</si>
  <si>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</si>
  <si>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</si>
  <si>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</si>
  <si>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</si>
  <si>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</si>
  <si>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</si>
  <si>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</si>
  <si>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</si>
  <si>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</si>
  <si>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</si>
  <si>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</si>
  <si>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</si>
  <si>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</si>
  <si>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</si>
  <si>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</si>
  <si>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</si>
  <si>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</si>
  <si>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</si>
  <si>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</si>
  <si>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</si>
  <si>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</si>
  <si>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</si>
  <si>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</si>
  <si>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</si>
  <si>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</si>
  <si>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</si>
  <si>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</si>
  <si>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</si>
  <si>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</si>
  <si>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</si>
  <si>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</si>
  <si>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</si>
  <si>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</si>
  <si>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</si>
  <si>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</si>
  <si>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</si>
  <si>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</si>
  <si>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</si>
  <si>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</si>
  <si>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</si>
  <si>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</si>
  <si>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</si>
  <si>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</si>
  <si>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</si>
  <si>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</si>
  <si>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</si>
  <si>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</si>
  <si>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</si>
  <si>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</si>
  <si>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</si>
  <si>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</si>
  <si>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</si>
  <si>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</si>
  <si>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</si>
  <si>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</si>
  <si>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</si>
  <si>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</si>
  <si>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</si>
  <si>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</si>
  <si>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</si>
  <si>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</si>
  <si>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</si>
  <si>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</si>
  <si>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</si>
  <si>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</si>
  <si>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</si>
  <si>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</si>
  <si>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</si>
  <si>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</si>
  <si>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</si>
  <si>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</si>
  <si>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</si>
  <si>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</si>
  <si>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</si>
  <si>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</si>
  <si>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</si>
  <si>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</si>
  <si>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</si>
  <si>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</si>
  <si>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</si>
  <si>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</si>
  <si>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</si>
  <si>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</si>
  <si>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</si>
  <si>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</si>
  <si>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</si>
  <si>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</si>
  <si>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</si>
  <si>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</si>
  <si>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</si>
  <si>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</si>
  <si>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</si>
  <si>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</si>
  <si>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</si>
  <si>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</si>
  <si>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</si>
  <si>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</si>
  <si>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</si>
  <si>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</si>
  <si>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</si>
  <si>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</si>
  <si>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</si>
  <si>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</si>
  <si>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</si>
  <si>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</si>
  <si>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</si>
  <si>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</si>
  <si>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</si>
  <si>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</si>
  <si>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</si>
  <si>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</si>
  <si>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</si>
  <si>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</si>
  <si>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</si>
  <si>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</si>
  <si>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</si>
  <si>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</si>
  <si>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</si>
  <si>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</si>
  <si>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</si>
  <si>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</si>
  <si>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</si>
  <si>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</si>
  <si>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</si>
  <si>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</si>
  <si>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</si>
  <si>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</si>
  <si>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</si>
  <si>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</si>
  <si>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</si>
  <si>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</si>
  <si>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</si>
  <si>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</si>
  <si>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</si>
  <si>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</si>
  <si>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</si>
  <si>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</si>
  <si>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</si>
  <si>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</si>
  <si>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</si>
  <si>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</si>
  <si>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</si>
  <si>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</si>
  <si>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</si>
  <si>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</si>
  <si>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</si>
  <si>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</si>
  <si>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</si>
  <si>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</si>
  <si>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</si>
  <si>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</si>
  <si>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</si>
  <si>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</si>
  <si>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</si>
  <si>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</si>
  <si>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</si>
  <si>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</si>
  <si>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</si>
  <si>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</si>
  <si>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</si>
  <si>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</si>
  <si>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</si>
  <si>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</si>
  <si>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</si>
  <si>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</si>
  <si>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</si>
  <si>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</si>
  <si>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</si>
  <si>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</si>
  <si>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</si>
  <si>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</si>
  <si>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</si>
  <si>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</si>
  <si>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</si>
  <si>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</si>
  <si>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</si>
  <si>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</si>
  <si>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</si>
  <si>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</si>
  <si>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</si>
  <si>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</si>
  <si>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</si>
  <si>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</si>
  <si>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</si>
  <si>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</si>
  <si>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</si>
  <si>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</si>
  <si>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</si>
  <si>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</si>
  <si>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</si>
  <si>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</si>
  <si>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</si>
  <si>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</si>
  <si>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</si>
  <si>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</si>
  <si>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</si>
  <si>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</si>
  <si>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</si>
  <si>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</si>
  <si>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</si>
  <si>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</si>
  <si>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</si>
  <si>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</si>
  <si>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</si>
  <si>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</si>
  <si>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</si>
  <si>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</si>
  <si>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</si>
  <si>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</si>
  <si>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</si>
  <si>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</si>
  <si>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</si>
  <si>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</si>
  <si>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</si>
  <si>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</si>
  <si>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</si>
  <si>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</si>
  <si>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</si>
  <si>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</si>
  <si>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</si>
  <si>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</si>
  <si>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</si>
  <si>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</si>
  <si>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</si>
  <si>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</si>
  <si>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</si>
  <si>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</si>
  <si>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</si>
  <si>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</si>
  <si>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</si>
  <si>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</si>
  <si>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</si>
  <si>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</si>
  <si>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</si>
  <si>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</si>
  <si>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</si>
  <si>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</si>
  <si>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</si>
  <si>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</si>
  <si>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</si>
  <si>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</si>
  <si>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</si>
  <si>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</si>
  <si>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</si>
  <si>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</si>
  <si>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</si>
  <si>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</si>
  <si>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</si>
  <si>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</si>
  <si>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</si>
  <si>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</si>
  <si>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</si>
  <si>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</si>
  <si>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</si>
  <si>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</si>
  <si>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</si>
  <si>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</si>
  <si>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</si>
  <si>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</si>
  <si>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</si>
  <si>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</si>
  <si>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</si>
  <si>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</si>
  <si>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</si>
  <si>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</si>
  <si>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</si>
  <si>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</si>
  <si>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</si>
  <si>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</si>
  <si>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</si>
  <si>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</si>
  <si>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</si>
  <si>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</si>
  <si>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</si>
  <si>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</si>
  <si>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</si>
  <si>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</si>
  <si>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</si>
  <si>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</si>
  <si>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</si>
  <si>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</si>
  <si>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</si>
  <si>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</si>
  <si>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</si>
  <si>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</si>
  <si>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</si>
  <si>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</si>
  <si>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</si>
  <si>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</si>
  <si>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</si>
  <si>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</si>
  <si>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</si>
  <si>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</si>
  <si>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</si>
  <si>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</si>
  <si>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</si>
  <si>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</si>
  <si>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</si>
  <si>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</si>
  <si>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</si>
  <si>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</si>
  <si>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</si>
  <si>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</si>
  <si>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</si>
  <si>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</si>
  <si>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</si>
  <si>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</si>
  <si>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</si>
  <si>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</si>
  <si>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</si>
  <si>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</si>
  <si>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</si>
  <si>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</si>
  <si>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</si>
  <si>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</si>
  <si>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</si>
  <si>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</si>
  <si>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</si>
  <si>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</si>
  <si>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</si>
  <si>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</si>
  <si>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</si>
  <si>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</si>
  <si>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</si>
  <si>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</si>
  <si>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</si>
  <si>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</si>
  <si>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</si>
  <si>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</si>
  <si>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</si>
  <si>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</si>
  <si>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</si>
  <si>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</si>
  <si>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</si>
  <si>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</si>
  <si>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</si>
  <si>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</si>
  <si>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</si>
  <si>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</si>
  <si>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</si>
  <si>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</si>
  <si>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</si>
  <si>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</si>
  <si>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</si>
  <si>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</si>
  <si>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</si>
  <si>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</si>
  <si>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</si>
  <si>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</si>
  <si>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</si>
  <si>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</si>
  <si>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</si>
  <si>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</si>
  <si>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</si>
  <si>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</si>
  <si>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</si>
  <si>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</si>
  <si>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</si>
  <si>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</si>
  <si>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</si>
  <si>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</si>
  <si>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</si>
  <si>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</si>
  <si>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</si>
  <si>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</si>
  <si>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</si>
  <si>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</si>
  <si>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</si>
  <si>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</si>
  <si>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</si>
  <si>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</si>
  <si>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</si>
  <si>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</si>
  <si>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</si>
  <si>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</si>
  <si>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</si>
  <si>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</si>
  <si>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</si>
  <si>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</si>
  <si>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</si>
  <si>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</si>
  <si>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</si>
  <si>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</si>
  <si>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</si>
  <si>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</si>
  <si>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</si>
  <si>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</si>
  <si>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</si>
  <si>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</si>
  <si>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</si>
  <si>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</si>
  <si>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</si>
  <si>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</si>
  <si>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</si>
  <si>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</si>
  <si>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</si>
  <si>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</si>
  <si>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</si>
  <si>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</si>
  <si>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</si>
  <si>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</si>
  <si>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</si>
  <si>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</si>
  <si>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</si>
  <si>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</si>
  <si>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</si>
  <si>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</si>
  <si>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</si>
  <si>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</si>
  <si>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</si>
  <si>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</si>
  <si>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</si>
  <si>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</si>
  <si>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</si>
  <si>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</si>
  <si>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</si>
  <si>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</si>
  <si>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</si>
  <si>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</si>
  <si>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</si>
  <si>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</si>
  <si>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</si>
  <si>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</si>
  <si>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</si>
  <si>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</si>
  <si>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</si>
  <si>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</si>
  <si>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</si>
  <si>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</si>
  <si>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</si>
  <si>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</si>
  <si>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</si>
  <si>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</si>
  <si>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</si>
  <si>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</si>
  <si>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</si>
  <si>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</si>
  <si>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</si>
  <si>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</si>
  <si>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</si>
  <si>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</si>
  <si>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</si>
  <si>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</si>
  <si>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</si>
  <si>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</si>
  <si>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</si>
  <si>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</si>
  <si>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</si>
  <si>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</si>
  <si>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</si>
  <si>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</si>
  <si>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</si>
  <si>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</si>
  <si>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</si>
  <si>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</si>
  <si>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</si>
  <si>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</si>
  <si>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</si>
  <si>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</si>
  <si>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</si>
  <si>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</si>
  <si>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</si>
  <si>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</si>
  <si>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</si>
  <si>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</si>
  <si>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</si>
  <si>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</si>
  <si>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</si>
  <si>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</si>
  <si>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</si>
  <si>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</si>
  <si>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</si>
  <si>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</si>
  <si>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</si>
  <si>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</si>
  <si>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</si>
  <si>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</si>
  <si>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</si>
  <si>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</si>
  <si>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</si>
  <si>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</si>
  <si>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</si>
  <si>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</si>
  <si>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</si>
  <si>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</si>
  <si>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</si>
  <si>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</si>
  <si>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</si>
  <si>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</si>
  <si>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</si>
  <si>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</si>
  <si>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</si>
  <si>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</si>
  <si>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</si>
  <si>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</si>
  <si>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</si>
  <si>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</si>
  <si>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</si>
  <si>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</si>
  <si>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</si>
  <si>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</si>
  <si>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</si>
  <si>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</si>
  <si>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</si>
  <si>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</si>
  <si>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</si>
  <si>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</si>
  <si>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</si>
  <si>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</si>
  <si>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</si>
  <si>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</si>
  <si>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</si>
  <si>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</si>
  <si>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</si>
  <si>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</si>
  <si>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</si>
  <si>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</si>
  <si>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</si>
  <si>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</si>
  <si>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</si>
  <si>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</si>
  <si>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</si>
  <si>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</si>
  <si>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</si>
  <si>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</si>
  <si>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</si>
  <si>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</si>
  <si>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</si>
  <si>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</si>
  <si>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</si>
  <si>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</si>
  <si>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</si>
  <si>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</si>
  <si>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</si>
  <si>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</si>
  <si>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</si>
  <si>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</si>
  <si>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</si>
  <si>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</si>
  <si>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</si>
  <si>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</si>
  <si>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</si>
  <si>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</si>
  <si>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</si>
  <si>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</si>
  <si>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</si>
  <si>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</si>
  <si>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</si>
  <si>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</si>
  <si>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</si>
  <si>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</si>
  <si>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</si>
  <si>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</si>
  <si>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</si>
  <si>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</si>
  <si>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</si>
  <si>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</si>
  <si>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</si>
  <si>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</si>
  <si>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</si>
  <si>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</si>
  <si>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</si>
  <si>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</si>
  <si>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</si>
  <si>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</si>
  <si>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</si>
  <si>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</si>
  <si>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</si>
  <si>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</si>
  <si>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</si>
  <si>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</si>
  <si>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</si>
  <si>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</si>
  <si>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</si>
  <si>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</si>
  <si>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</si>
  <si>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</si>
  <si>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</si>
  <si>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</si>
  <si>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</si>
  <si>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</si>
  <si>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</si>
  <si>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</si>
  <si>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</si>
  <si>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</si>
  <si>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</si>
  <si>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</si>
  <si>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</si>
  <si>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</si>
  <si>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</si>
  <si>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</si>
  <si>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</si>
  <si>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</si>
  <si>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</si>
  <si>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</si>
  <si>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</si>
  <si>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</si>
  <si>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</si>
  <si>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</si>
  <si>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</si>
  <si>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</si>
  <si>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</si>
  <si>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</si>
  <si>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</si>
  <si>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</si>
  <si>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</si>
  <si>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</si>
  <si>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</si>
  <si>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</si>
  <si>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</si>
  <si>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</si>
  <si>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</si>
  <si>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</si>
  <si>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</si>
  <si>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</si>
  <si>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</si>
  <si>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</si>
  <si>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</si>
  <si>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</si>
  <si>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</si>
  <si>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</si>
  <si>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</si>
  <si>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</si>
  <si>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</si>
  <si>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</si>
  <si>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</si>
  <si>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</si>
  <si>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</si>
  <si>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</si>
  <si>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</si>
  <si>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</si>
  <si>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</si>
  <si>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</si>
  <si>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</si>
  <si>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</si>
  <si>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</si>
  <si>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</si>
  <si>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</si>
  <si>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</si>
  <si>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</si>
  <si>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</si>
  <si>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</si>
  <si>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</si>
  <si>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</si>
  <si>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</si>
  <si>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</si>
  <si>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</si>
  <si>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</si>
  <si>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</si>
  <si>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</si>
  <si>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</si>
  <si>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</si>
  <si>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</si>
  <si>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</si>
  <si>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</si>
  <si>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</si>
  <si>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</si>
  <si>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</si>
  <si>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</si>
  <si>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</si>
  <si>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</si>
  <si>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</si>
  <si>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</si>
  <si>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</si>
  <si>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</si>
  <si>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</si>
  <si>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</si>
  <si>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</si>
  <si>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</si>
  <si>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</si>
  <si>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</si>
  <si>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</si>
  <si>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</si>
  <si>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</si>
  <si>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</si>
  <si>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</si>
  <si>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</si>
  <si>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</si>
  <si>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</si>
  <si>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</si>
  <si>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</si>
  <si>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</si>
  <si>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</si>
  <si>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</si>
  <si>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</si>
  <si>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</si>
  <si>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</si>
  <si>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</si>
  <si>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</si>
  <si>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</si>
  <si>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</si>
  <si>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</si>
  <si>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</si>
  <si>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</si>
  <si>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</si>
  <si>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</si>
  <si>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</si>
  <si>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</si>
  <si>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</si>
  <si>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</si>
  <si>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</si>
  <si>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</si>
  <si>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</si>
  <si>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</si>
  <si>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</si>
  <si>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</si>
  <si>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</si>
  <si>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</si>
  <si>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</si>
  <si>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</si>
  <si>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</si>
  <si>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</si>
  <si>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</si>
  <si>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</si>
  <si>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</si>
  <si>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</si>
  <si>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</si>
  <si>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</si>
  <si>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</si>
  <si>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</si>
  <si>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</si>
  <si>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</si>
  <si>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</si>
  <si>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</si>
  <si>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</si>
  <si>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</si>
  <si>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</si>
  <si>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</si>
  <si>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</si>
  <si>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</si>
  <si>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</si>
  <si>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</si>
  <si>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</si>
  <si>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</si>
  <si>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</si>
  <si>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</si>
  <si>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</si>
  <si>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</si>
  <si>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</si>
  <si>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</si>
  <si>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</si>
  <si>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</si>
  <si>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</si>
  <si>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</si>
  <si>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</si>
  <si>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</si>
  <si>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</si>
  <si>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</si>
  <si>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</si>
  <si>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</si>
  <si>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</si>
  <si>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</si>
  <si>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</si>
  <si>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</si>
  <si>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</si>
  <si>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</si>
  <si>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</si>
  <si>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</si>
  <si>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</si>
  <si>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</si>
  <si>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</si>
  <si>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</si>
  <si>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</si>
  <si>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</si>
  <si>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</si>
  <si>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</si>
  <si>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</si>
  <si>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</si>
  <si>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</si>
  <si>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</si>
  <si>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</si>
  <si>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</si>
  <si>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</si>
  <si>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</si>
  <si>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</si>
  <si>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</si>
  <si>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</si>
  <si>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</si>
  <si>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</si>
  <si>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</si>
  <si>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</si>
  <si>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</si>
  <si>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</si>
  <si>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</si>
  <si>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</si>
  <si>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</si>
  <si>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</si>
  <si>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</si>
  <si>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</si>
  <si>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</si>
  <si>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</si>
  <si>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</si>
  <si>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</si>
  <si>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</si>
  <si>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</si>
  <si>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</si>
  <si>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</si>
  <si>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</si>
  <si>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</si>
  <si>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</si>
  <si>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</si>
  <si>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</si>
  <si>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</si>
  <si>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</si>
  <si>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</si>
  <si>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</si>
  <si>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</si>
  <si>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</si>
  <si>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</si>
  <si>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</si>
  <si>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</si>
  <si>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</si>
  <si>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</si>
  <si>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</si>
  <si>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</si>
  <si>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</si>
  <si>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</si>
  <si>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</si>
  <si>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</si>
  <si>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</si>
  <si>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</si>
  <si>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</si>
  <si>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</si>
  <si>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</si>
  <si>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</si>
  <si>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</si>
  <si>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</si>
  <si>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</si>
  <si>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</si>
  <si>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</si>
  <si>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</si>
  <si>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</si>
  <si>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</si>
  <si>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</si>
  <si>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</si>
  <si>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</si>
  <si>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</si>
  <si>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</si>
  <si>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</si>
  <si>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</si>
  <si>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</si>
  <si>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</si>
  <si>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</si>
  <si>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</si>
  <si>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</si>
  <si>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</si>
  <si>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</si>
  <si>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</si>
  <si>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</si>
  <si>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</si>
  <si>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</si>
  <si>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</si>
  <si>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</si>
  <si>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</si>
  <si>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</si>
  <si>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</si>
  <si>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</si>
  <si>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</si>
  <si>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</si>
  <si>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</si>
  <si>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</si>
  <si>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</si>
  <si>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</si>
  <si>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</si>
  <si>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</si>
  <si>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</si>
  <si>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</si>
  <si>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</si>
  <si>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</si>
  <si>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</si>
  <si>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</si>
  <si>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</si>
  <si>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</si>
  <si>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</si>
  <si>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</si>
  <si>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</si>
  <si>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</si>
  <si>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</si>
  <si>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</si>
  <si>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</si>
  <si>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</si>
  <si>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</si>
  <si>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</si>
  <si>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</si>
  <si>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</si>
  <si>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</si>
  <si>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</si>
  <si>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</si>
  <si>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</si>
  <si>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</si>
  <si>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</si>
  <si>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</si>
  <si>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</si>
  <si>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</si>
  <si>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</si>
  <si>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</si>
  <si>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</si>
  <si>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</si>
  <si>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</si>
  <si>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</si>
  <si>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</si>
  <si>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</si>
  <si>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</si>
  <si>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</si>
  <si>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</si>
  <si>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</si>
  <si>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</si>
  <si>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</si>
  <si>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</si>
  <si>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</si>
  <si>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</si>
  <si>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</si>
  <si>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</si>
  <si>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</si>
  <si>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</si>
  <si>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</si>
  <si>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</si>
  <si>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</si>
  <si>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</si>
  <si>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</si>
  <si>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</si>
  <si>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</si>
  <si>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</si>
  <si>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</si>
  <si>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</si>
  <si>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</si>
  <si>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</si>
  <si>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</si>
  <si>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</si>
  <si>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</si>
  <si>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</si>
  <si>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</si>
  <si>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</si>
  <si>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</si>
  <si>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</si>
  <si>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</si>
  <si>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</si>
  <si>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</si>
  <si>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</si>
  <si>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</si>
  <si>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</si>
  <si>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</si>
  <si>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</si>
  <si>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</si>
  <si>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</si>
  <si>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</si>
  <si>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</si>
  <si>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</si>
  <si>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</si>
  <si>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</si>
  <si>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</si>
  <si>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</si>
  <si>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</si>
  <si>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</si>
  <si>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</si>
  <si>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</si>
  <si>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</si>
  <si>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</si>
  <si>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</si>
  <si>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</si>
  <si>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</si>
  <si>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</si>
  <si>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</si>
  <si>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</si>
  <si>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</si>
  <si>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</si>
  <si>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</si>
  <si>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</si>
  <si>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</si>
  <si>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</si>
  <si>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</si>
  <si>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</si>
  <si>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</si>
  <si>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</si>
  <si>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</si>
  <si>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</si>
  <si>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</si>
  <si>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</si>
  <si>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</si>
  <si>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</si>
  <si>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</si>
  <si>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</si>
  <si>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</si>
  <si>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</si>
  <si>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</si>
  <si>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</si>
  <si>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</si>
  <si>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</si>
  <si>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</si>
  <si>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</si>
  <si>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</si>
  <si>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</si>
  <si>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</si>
  <si>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</si>
  <si>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</si>
  <si>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</si>
  <si>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</si>
  <si>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</si>
  <si>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</si>
  <si>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</si>
  <si>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</si>
  <si>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</si>
  <si>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</si>
  <si>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</si>
  <si>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</si>
  <si>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</si>
  <si>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</si>
  <si>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</si>
  <si>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</si>
  <si>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</si>
  <si>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</si>
  <si>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</si>
  <si>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</si>
  <si>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</si>
  <si>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</si>
  <si>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</si>
  <si>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</si>
  <si>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</si>
  <si>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</si>
  <si>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</si>
  <si>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</si>
  <si>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</si>
  <si>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</si>
  <si>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</si>
  <si>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</si>
  <si>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</si>
  <si>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</si>
  <si>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</si>
  <si>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</si>
  <si>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</si>
  <si>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</si>
  <si>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</si>
  <si>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</si>
  <si>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</si>
  <si>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</si>
  <si>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</si>
  <si>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</si>
  <si>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</si>
  <si>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</si>
  <si>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</si>
  <si>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</si>
  <si>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</si>
  <si>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</si>
  <si>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</si>
  <si>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</si>
  <si>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</si>
  <si>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</si>
  <si>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</si>
  <si>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</si>
  <si>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</si>
  <si>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</si>
  <si>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</si>
  <si>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</si>
  <si>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</si>
  <si>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</si>
  <si>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</si>
  <si>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</si>
  <si>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</si>
  <si>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</si>
  <si>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</si>
  <si>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</si>
  <si>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</si>
  <si>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</si>
  <si>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</si>
  <si>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</si>
  <si>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</si>
  <si>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</si>
  <si>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</si>
  <si>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</si>
  <si>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</si>
  <si>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</si>
  <si>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</si>
  <si>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</si>
  <si>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</si>
  <si>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</si>
  <si>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</si>
  <si>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</si>
  <si>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</si>
  <si>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</si>
  <si>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</si>
  <si>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</si>
  <si>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</si>
  <si>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</si>
  <si>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</si>
  <si>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</si>
  <si>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</si>
  <si>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</si>
  <si>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</si>
  <si>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</si>
  <si>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</si>
  <si>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</si>
  <si>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</si>
  <si>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</si>
  <si>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</si>
  <si>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</si>
  <si>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</si>
  <si>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</si>
  <si>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</si>
  <si>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</si>
  <si>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</si>
  <si>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</si>
  <si>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</si>
  <si>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</si>
  <si>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</si>
  <si>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</si>
  <si>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</si>
  <si>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</si>
  <si>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</si>
  <si>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</si>
  <si>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</si>
  <si>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</si>
  <si>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</si>
  <si>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</si>
  <si>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</si>
  <si>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</si>
  <si>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</si>
  <si>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</si>
  <si>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</si>
  <si>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</si>
  <si>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</si>
  <si>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</si>
  <si>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</si>
  <si>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</si>
  <si>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</si>
  <si>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</si>
  <si>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</si>
  <si>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</si>
  <si>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</si>
  <si>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</si>
  <si>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</si>
  <si>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</si>
  <si>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</si>
  <si>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</si>
  <si>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</si>
  <si>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</si>
  <si>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</si>
  <si>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</si>
  <si>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</si>
  <si>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</si>
  <si>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</si>
  <si>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</si>
  <si>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</si>
  <si>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</si>
  <si>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</si>
  <si>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</si>
  <si>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</si>
  <si>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</si>
  <si>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</si>
  <si>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</si>
  <si>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</si>
  <si>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</si>
  <si>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</si>
  <si>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</si>
  <si>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</si>
  <si>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</si>
  <si>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</si>
  <si>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</si>
  <si>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</si>
  <si>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</si>
  <si>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</si>
  <si>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</si>
  <si>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</si>
  <si>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</si>
  <si>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</si>
  <si>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</si>
  <si>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</si>
  <si>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</si>
  <si>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</si>
  <si>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</si>
  <si>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</si>
  <si>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</si>
  <si>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</si>
  <si>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</si>
  <si>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</si>
  <si>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</si>
  <si>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</si>
  <si>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</si>
  <si>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</si>
  <si>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</si>
  <si>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</si>
  <si>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</si>
  <si>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</si>
  <si>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</si>
  <si>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</si>
  <si>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</si>
  <si>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</si>
  <si>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</si>
  <si>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</si>
  <si>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</si>
  <si>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</si>
  <si>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</si>
  <si>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</si>
  <si>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</si>
  <si>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</si>
  <si>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</si>
  <si>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</si>
  <si>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</si>
  <si>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</si>
  <si>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</si>
  <si>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</si>
  <si>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</si>
  <si>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</si>
  <si>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</si>
  <si>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</si>
  <si>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</si>
  <si>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</si>
  <si>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</si>
  <si>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</si>
  <si>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</si>
  <si>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</si>
  <si>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</si>
  <si>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</si>
  <si>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</si>
  <si>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</si>
  <si>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</si>
  <si>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</si>
  <si>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</si>
  <si>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</si>
  <si>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</si>
  <si>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</si>
  <si>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</si>
  <si>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</si>
  <si>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</si>
  <si>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</si>
  <si>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</si>
  <si>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</si>
  <si>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</si>
  <si>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</si>
  <si>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</si>
  <si>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</si>
  <si>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</si>
  <si>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</si>
  <si>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</si>
  <si>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</si>
  <si>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</si>
  <si>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</si>
  <si>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</si>
  <si>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</si>
  <si>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</si>
  <si>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</si>
  <si>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</si>
  <si>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</si>
  <si>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</si>
  <si>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</si>
  <si>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</si>
  <si>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</si>
  <si>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</si>
  <si>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</si>
  <si>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</si>
  <si>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</si>
  <si>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</si>
  <si>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</si>
  <si>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</si>
  <si>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</si>
  <si>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</si>
  <si>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</si>
  <si>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</si>
  <si>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</si>
  <si>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</si>
  <si>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</si>
  <si>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</si>
  <si>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</si>
  <si>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</si>
  <si>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</si>
  <si>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</si>
  <si>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</si>
  <si>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</si>
  <si>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</si>
  <si>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</si>
  <si>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</si>
  <si>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</si>
  <si>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</si>
  <si>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</si>
  <si>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</si>
  <si>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</si>
  <si>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</si>
  <si>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</si>
  <si>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</si>
  <si>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</si>
  <si>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</si>
  <si>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</si>
  <si>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</si>
  <si>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</si>
  <si>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</si>
  <si>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</si>
  <si>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</si>
  <si>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</si>
  <si>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</si>
  <si>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</si>
  <si>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</si>
  <si>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</si>
  <si>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</si>
  <si>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</si>
  <si>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</si>
  <si>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</si>
  <si>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</si>
  <si>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</si>
  <si>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</si>
  <si>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</si>
  <si>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</si>
  <si>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</si>
  <si>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</si>
  <si>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</si>
  <si>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</si>
  <si>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</si>
  <si>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</si>
  <si>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</si>
  <si>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</si>
  <si>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</si>
  <si>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</si>
  <si>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</si>
  <si>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</si>
  <si>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</si>
  <si>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</si>
  <si>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</si>
  <si>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</si>
  <si>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</si>
  <si>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</si>
  <si>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</si>
  <si>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</si>
  <si>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</si>
  <si>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</si>
  <si>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</si>
  <si>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</si>
  <si>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</si>
  <si>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</si>
  <si>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</si>
  <si>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</si>
  <si>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</si>
  <si>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</si>
  <si>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</si>
  <si>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</si>
  <si>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</si>
  <si>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</si>
  <si>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</si>
  <si>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</si>
  <si>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</si>
  <si>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</si>
  <si>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</si>
  <si>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</si>
  <si>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</si>
  <si>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</si>
  <si>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</si>
  <si>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</si>
  <si>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</si>
  <si>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</si>
  <si>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</si>
  <si>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</si>
  <si>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</si>
  <si>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</si>
  <si>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</si>
  <si>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</si>
  <si>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</si>
  <si>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</si>
  <si>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</si>
  <si>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</si>
  <si>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</si>
  <si>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</si>
  <si>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</si>
  <si>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</si>
  <si>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</si>
  <si>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</si>
  <si>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</si>
  <si>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</si>
  <si>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</si>
  <si>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</si>
  <si>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</si>
  <si>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</si>
  <si>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</si>
  <si>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</si>
  <si>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</si>
  <si>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</si>
  <si>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</si>
  <si>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</si>
  <si>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</si>
  <si>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</si>
  <si>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</si>
  <si>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</si>
  <si>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</si>
  <si>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</si>
  <si>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</si>
  <si>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</si>
  <si>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</si>
  <si>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</si>
  <si>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</si>
  <si>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</si>
  <si>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</si>
  <si>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</si>
  <si>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</si>
  <si>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</si>
  <si>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</si>
  <si>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</si>
  <si>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</si>
  <si>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</si>
  <si>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</si>
  <si>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</si>
  <si>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</si>
  <si>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</si>
  <si>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</si>
  <si>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</si>
  <si>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</si>
  <si>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</si>
  <si>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</si>
  <si>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</si>
  <si>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</si>
  <si>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</si>
  <si>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</si>
  <si>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</si>
  <si>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</si>
  <si>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</si>
  <si>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</si>
  <si>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</si>
  <si>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</si>
  <si>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</si>
  <si>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</si>
  <si>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</si>
  <si>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</si>
  <si>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</si>
  <si>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</si>
  <si>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</si>
  <si>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</si>
  <si>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</si>
  <si>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</si>
  <si>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</si>
  <si>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</si>
  <si>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</si>
  <si>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</si>
  <si>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</si>
  <si>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</si>
  <si>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</si>
  <si>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</si>
  <si>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</si>
  <si>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</si>
  <si>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</si>
  <si>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</si>
  <si>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</si>
  <si>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</si>
  <si>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</si>
  <si>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</si>
  <si>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</si>
  <si>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</si>
  <si>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</si>
  <si>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</si>
  <si>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</si>
  <si>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</si>
  <si>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</si>
  <si>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</si>
  <si>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</si>
  <si>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</si>
  <si>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</si>
  <si>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</si>
  <si>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</si>
  <si>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</si>
  <si>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</si>
  <si>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</si>
  <si>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</si>
  <si>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</si>
  <si>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</si>
  <si>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</si>
  <si>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</si>
  <si>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</si>
  <si>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</si>
  <si>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</si>
  <si>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</si>
  <si>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</si>
  <si>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</si>
  <si>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</si>
  <si>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</si>
  <si>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</si>
  <si>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</si>
  <si>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</si>
  <si>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</si>
  <si>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</si>
  <si>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</si>
  <si>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</si>
  <si>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</si>
  <si>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</si>
  <si>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</si>
  <si>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</si>
  <si>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</si>
  <si>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</si>
  <si>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</si>
  <si>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</si>
  <si>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</si>
  <si>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</si>
  <si>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</si>
  <si>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</si>
  <si>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</si>
  <si>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</si>
  <si>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</si>
  <si>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</si>
  <si>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</si>
  <si>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</si>
  <si>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</si>
  <si>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</si>
  <si>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</si>
  <si>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</si>
  <si>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</si>
  <si>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</si>
  <si>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</si>
  <si>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</si>
  <si>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</si>
  <si>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</si>
  <si>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</si>
  <si>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</si>
  <si>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</si>
  <si>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</si>
  <si>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</si>
  <si>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</si>
  <si>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</si>
  <si>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</si>
  <si>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</si>
  <si>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</si>
  <si>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</si>
  <si>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</si>
  <si>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</si>
  <si>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</si>
  <si>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</si>
  <si>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</si>
  <si>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</si>
  <si>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</si>
  <si>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</si>
  <si>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</si>
  <si>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</si>
  <si>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</si>
  <si>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</si>
  <si>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</si>
  <si>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</si>
  <si>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</si>
  <si>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</si>
  <si>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</si>
  <si>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</si>
  <si>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</si>
  <si>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</si>
  <si>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</si>
  <si>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</si>
  <si>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</si>
  <si>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</si>
  <si>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</si>
  <si>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</si>
  <si>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</si>
  <si>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</si>
  <si>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</si>
  <si>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</si>
  <si>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</si>
  <si>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</si>
  <si>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</si>
  <si>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</si>
  <si>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</si>
  <si>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</si>
  <si>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</si>
  <si>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</si>
  <si>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</si>
  <si>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</si>
  <si>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</si>
  <si>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</si>
  <si>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</si>
  <si>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</si>
  <si>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</si>
  <si>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</si>
  <si>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</si>
  <si>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</si>
  <si>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</si>
  <si>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</si>
  <si>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</si>
  <si>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</si>
  <si>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</si>
  <si>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</si>
  <si>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</si>
  <si>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</si>
  <si>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</si>
  <si>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</si>
  <si>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</si>
  <si>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</si>
  <si>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</si>
  <si>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</si>
  <si>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</si>
  <si>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</si>
  <si>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</si>
  <si>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</si>
  <si>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</si>
  <si>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</si>
  <si>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</si>
  <si>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</si>
  <si>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</si>
  <si>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</si>
  <si>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</si>
  <si>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</si>
  <si>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</si>
  <si>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</si>
  <si>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</si>
  <si>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</si>
  <si>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</si>
  <si>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</si>
  <si>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</si>
  <si>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</si>
  <si>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</si>
  <si>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</si>
  <si>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</si>
  <si>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</si>
  <si>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</si>
  <si>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</si>
  <si>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</si>
  <si>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</si>
  <si>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</si>
  <si>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</si>
  <si>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</si>
  <si>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</si>
  <si>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</si>
  <si>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</si>
  <si>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</si>
  <si>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</si>
  <si>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</si>
  <si>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</si>
  <si>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</si>
  <si>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</si>
  <si>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</si>
  <si>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</si>
  <si>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</si>
  <si>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</si>
  <si>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</si>
  <si>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</si>
  <si>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</si>
  <si>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</si>
  <si>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</si>
  <si>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</si>
  <si>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</si>
  <si>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</si>
  <si>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</si>
  <si>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</si>
  <si>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</si>
  <si>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</si>
  <si>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</si>
  <si>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</si>
  <si>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</si>
  <si>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</si>
  <si>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</si>
  <si>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</si>
  <si>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</si>
  <si>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</si>
  <si>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</si>
  <si>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</si>
  <si>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</si>
  <si>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</si>
  <si>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</si>
  <si>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</si>
  <si>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</si>
  <si>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</si>
  <si>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</si>
  <si>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</si>
  <si>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</si>
  <si>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</si>
  <si>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</si>
  <si>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</si>
  <si>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</si>
  <si>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</si>
  <si>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</si>
  <si>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</si>
  <si>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</si>
  <si>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</si>
  <si>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</si>
  <si>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</si>
  <si>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</si>
  <si>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</si>
  <si>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</si>
  <si>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</si>
  <si>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</si>
  <si>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</si>
  <si>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</si>
  <si>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</si>
  <si>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</si>
  <si>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</si>
  <si>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</si>
  <si>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</si>
  <si>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</si>
  <si>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</si>
  <si>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</si>
  <si>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</si>
  <si>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</si>
  <si>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</si>
  <si>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</si>
  <si>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</si>
  <si>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</si>
  <si>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</si>
  <si>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</si>
  <si>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</si>
  <si>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</si>
  <si>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</si>
  <si>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</si>
  <si>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</si>
  <si>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</si>
  <si>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</si>
  <si>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</si>
  <si>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</si>
  <si>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</si>
  <si>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</si>
  <si>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</si>
  <si>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</si>
  <si>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</si>
  <si>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</si>
  <si>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</si>
  <si>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</si>
  <si>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</si>
  <si>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</si>
  <si>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</si>
  <si>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</si>
  <si>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</si>
  <si>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</si>
  <si>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</si>
  <si>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</si>
  <si>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</si>
  <si>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</si>
  <si>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</si>
  <si>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</si>
  <si>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</si>
  <si>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</si>
  <si>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</si>
  <si>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</si>
  <si>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</si>
  <si>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</si>
  <si>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</si>
  <si>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</si>
  <si>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</si>
  <si>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</si>
  <si>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</si>
  <si>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</si>
  <si>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</si>
  <si>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</si>
  <si>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</si>
  <si>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</si>
  <si>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</si>
  <si>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</si>
  <si>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</si>
  <si>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</si>
  <si>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</si>
  <si>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</si>
  <si>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</si>
  <si>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</si>
  <si>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</si>
  <si>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</si>
  <si>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</si>
  <si>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</si>
  <si>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</si>
  <si>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</si>
  <si>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</si>
  <si>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</si>
  <si>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</si>
  <si>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</si>
  <si>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</si>
  <si>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</si>
  <si>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</si>
  <si>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</si>
  <si>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</si>
  <si>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</si>
  <si>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</si>
  <si>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</si>
  <si>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</si>
  <si>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</si>
  <si>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</si>
  <si>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</si>
  <si>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</si>
  <si>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</si>
  <si>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</si>
  <si>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</si>
  <si>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</si>
  <si>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</si>
  <si>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</si>
  <si>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</si>
  <si>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</si>
  <si>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</si>
  <si>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</si>
  <si>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</si>
  <si>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</si>
  <si>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</si>
  <si>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</si>
  <si>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</si>
  <si>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</si>
  <si>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</si>
  <si>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</si>
  <si>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</si>
  <si>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</si>
  <si>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</si>
  <si>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</si>
  <si>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</si>
  <si>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</si>
  <si>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</si>
  <si>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</si>
  <si>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</si>
  <si>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</si>
  <si>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</si>
  <si>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</si>
  <si>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</si>
  <si>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</si>
  <si>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</si>
  <si>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</si>
  <si>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</si>
  <si>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</si>
  <si>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</si>
  <si>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</si>
  <si>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</si>
  <si>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</si>
  <si>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</si>
  <si>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</si>
  <si>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</si>
  <si>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</si>
  <si>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</si>
  <si>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</si>
  <si>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</si>
  <si>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</si>
  <si>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</si>
  <si>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</si>
  <si>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</si>
  <si>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</si>
  <si>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</si>
  <si>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</si>
  <si>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</si>
  <si>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</si>
  <si>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</si>
  <si>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</si>
  <si>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</si>
  <si>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</si>
  <si>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</si>
  <si>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</si>
  <si>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</si>
  <si>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</si>
  <si>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</si>
  <si>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</si>
  <si>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</si>
  <si>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</si>
  <si>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</si>
  <si>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</si>
  <si>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</si>
  <si>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</si>
  <si>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</si>
  <si>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</si>
  <si>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</si>
  <si>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</si>
  <si>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</si>
  <si>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</si>
  <si>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</si>
  <si>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</si>
  <si>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</si>
  <si>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</si>
  <si>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</si>
  <si>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</si>
  <si>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</si>
  <si>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</si>
  <si>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</si>
  <si>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</si>
  <si>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</si>
  <si>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</si>
  <si>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</si>
  <si>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</si>
  <si>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</si>
  <si>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</si>
  <si>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</si>
  <si>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</si>
  <si>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</si>
  <si>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</si>
  <si>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</si>
  <si>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</si>
  <si>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</si>
  <si>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</si>
  <si>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</si>
  <si>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</si>
  <si>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</si>
  <si>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</si>
  <si>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</si>
  <si>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</si>
  <si>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</si>
  <si>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</si>
  <si>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</si>
  <si>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</si>
  <si>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</si>
  <si>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</si>
  <si>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</si>
  <si>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</si>
  <si>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</si>
  <si>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</si>
  <si>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</si>
  <si>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</si>
  <si>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</si>
  <si>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</si>
  <si>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</si>
  <si>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</si>
  <si>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</si>
  <si>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</si>
  <si>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</si>
  <si>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</si>
  <si>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</si>
  <si>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</si>
  <si>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</si>
  <si>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</si>
  <si>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</si>
  <si>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</si>
  <si>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</si>
  <si>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</si>
  <si>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</si>
  <si>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</si>
  <si>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</si>
  <si>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</si>
  <si>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</si>
  <si>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</si>
  <si>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</si>
  <si>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</si>
  <si>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</si>
  <si>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</si>
  <si>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</si>
  <si>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</si>
  <si>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</si>
  <si>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</si>
  <si>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</si>
  <si>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</si>
  <si>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</si>
  <si>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</si>
  <si>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</si>
  <si>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</si>
  <si>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</si>
  <si>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</si>
  <si>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</si>
  <si>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</si>
  <si>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</si>
  <si>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</si>
  <si>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</si>
  <si>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</si>
  <si>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</si>
  <si>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</si>
  <si>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</si>
  <si>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</si>
  <si>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</si>
  <si>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</si>
  <si>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</si>
  <si>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</si>
  <si>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</si>
  <si>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</si>
  <si>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PCM-20251019-00001650</t>
  </si>
  <si>
    <t>ETA 50 min</t>
  </si>
  <si>
    <t xml:space="preserve"> PCM-20250215-00000830 </t>
  </si>
  <si>
    <t>LTE site still down and  site located in aramco area access issue need special permission</t>
  </si>
  <si>
    <t>PCM-20251019-00001480</t>
  </si>
  <si>
    <t>EM team at site TS</t>
  </si>
  <si>
    <t>PCM-20251014-00002055</t>
  </si>
  <si>
    <t xml:space="preserve">EM team on the way 60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</si>
  <si>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</si>
  <si>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</si>
  <si>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</si>
  <si>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</si>
  <si>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</si>
  <si>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</si>
  <si>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</si>
  <si>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</si>
  <si>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</si>
  <si>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</si>
  <si>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</si>
  <si>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</si>
  <si>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 xml:space="preserve">ETA 130 mins </t>
  </si>
  <si>
    <t xml:space="preserve">ETA 75 misn </t>
  </si>
  <si>
    <t>Team move to RYAB0635 another move to TLT0933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</si>
</sst>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9"/>
      <color rgb="FF606266"/>
      <name val="Arial"/>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2" totalsRowShown="0" headerRowDxfId="157" dataDxfId="156" headerRowBorderDxfId="154" tableBorderDxfId="155" totalsRowBorderDxfId="153">
  <autoFilter ref="A1:CJ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6" totalsRowShown="0" headerRowDxfId="64" dataDxfId="63" headerRowBorderDxfId="61" tableBorderDxfId="62">
  <autoFilter ref="A1:L114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9" totalsRowShown="0" headerRowDxfId="48" dataDxfId="47" headerRowBorderDxfId="45" tableBorderDxfId="46" totalsRowBorderDxfId="44">
  <autoFilter ref="A1:L30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58" totalsRowShown="0" headerRowDxfId="15" dataDxfId="14" headerRowBorderDxfId="12" tableBorderDxfId="13">
  <autoFilter ref="A1:L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workbookViewId="0">
      <selection activeCell="A9" sqref="A9"/>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286.72267974536953</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6.2273672453666222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45949.671105671296</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45949.671105671296</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45949.671105671296</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45949.671105671296</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45949.671105671296</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45949.671105671296</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45949.671105671296</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45949.671105671296</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45949.671105671296</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45949.671105671296</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45949.671105671296</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45949.671105671296</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45949.671105671296</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45949.671105671296</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45949.671105671296</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45949.671105671296</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45949.671105671296</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45949.671105671296</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45949.671105671296</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45949.671105671296</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45949.671105671296</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45949.671105671296</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45949.671105671296</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45949.671105671296</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45949.671105671296</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45949.671105671296</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45949.671105671296</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45949.671105671296</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45949.671105671296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45949.671105671296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45949.671105671296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45949.671105671296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45949.671105671296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45949.671105671296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45949.671105671296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45949.671105671296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45949.671105671296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45949.671105671296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45949.671105671296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45949.671105671296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45949.671105671296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45949.671105671296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45949.671105671296</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45949.671105671296</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45949.671105671296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45949.671105671296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45949.671105671296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45949.671105671296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45949.671105671296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45949.671105671296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45949.671105671296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45949.671105671296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45949.671105671296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45949.671105671296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45949.671105671296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45949.671105671296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45949.671105671296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45949.671105671296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45949.671105671296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45949.671105671296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45949.671105671296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45949.671105671296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45949.671105671296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45949.671105671296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45949.671105671296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45949.671105671296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45949.671105671296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45949.671105671296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45949.671105671296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45949.671105671296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45949.671105671296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45949.671105671296</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45949.671105671296</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45949.671105671296</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45949.671105671296</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45949.671105671296</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45949.671105671296</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45949.671105671296</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45949.671105671296</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45949.671105671296</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45949.671105671296</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45949.671105671296</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45949.671105671296</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45949.671105671296</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45949.671105671296</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45949.671105671296</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45949.671105671296</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45949.671105671296</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45949.671105671296</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45949.671105671296</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45949.671105671296</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45949.671105671296</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45949.671105671296</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45949.671105671296</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45949.671105671296</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45949.671105671296</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45949.671105671296</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45949.671105671296</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45949.671105671296</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45949.671105671296</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343BB764-E35D-4A79-A4AB-F6428D8FBF48}"/>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142.94402233796427</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124.6712677083342</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5.1753302083307062</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39054</v>
      </c>
      <c r="B6" s="18" t="str">
        <f>IFERROR(VLOOKUP(D6,DB!A:K,11,0),"")</f>
        <v>R2</v>
      </c>
      <c r="C6" s="18">
        <v>2</v>
      </c>
      <c r="D6" s="18" t="s">
        <v>15448</v>
      </c>
      <c r="E6" s="116" t="s">
        <v>38964</v>
      </c>
      <c r="F6" s="117">
        <v>45949.654930555553</v>
      </c>
      <c r="G6" s="118">
        <f ca="1">IFERROR(NOW()-F6,"-")</f>
        <v>1.6175115742953494E-2</v>
      </c>
      <c r="H6" s="117">
        <v>45949.647187499999</v>
      </c>
      <c r="I6" s="18" t="str">
        <f>IFERROR(VLOOKUP(D6,DB!A:F,6,0),"")</f>
        <v>SCECO</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45949.671105671296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45949.671105671296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45949.671105671296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45949.671105671296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45949.671105671296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45949.671105671296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45949.671105671296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45949.671105671296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45949.671105671296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45949.671105671296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45949.671105671296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45949.671105671296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45949.671105671296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45949.671105671296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45949.671105671296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45949.671105671296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45949.671105671296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45949.671105671296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45949.671105671296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45949.671105671296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45949.671105671296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45949.671105671296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45949.671105671296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45949.671105671296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45949.671105671296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45949.671105671296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45949.671105671296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45949.671105671296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45949.671105671296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45949.671105671296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45949.671105671296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45949.671105671296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45949.671105671296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45949.671105671296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45949.671105671296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45949.671105671296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45949.671105671296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45949.671105671296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45949.671105671296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45949.671105671296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45949.671105671296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45949.671105671296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45949.671105671296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45949.671105671296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45949.671105671296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45949.671105671296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45949.671105671296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45949.671105671296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45949.671105671296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45949.671105671296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45949.671105671296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45949.671105671296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45949.671105671296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45949.671105671296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45949.671105671296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45949.671105671296</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45949.671105671296</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45949.671105671296</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45949.671105671296</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45949.671105671296</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45949.671105671296</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45949.671105671296</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45949.671105671296</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45949.671105671296</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45949.671105671296</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45949.671105671296</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45949.671105671296</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45949.671105671296</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45949.671105671296</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45949.671105671296</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45949.671105671296</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45949.671105671296</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45949.671105671296</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45949.671105671296</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45949.671105671296</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45949.671105671296</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45949.671105671296</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45949.671105671296</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45949.671105671296</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45949.671105671296</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45949.671105671296</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45949.671105671296</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45949.671105671296</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45949.671105671296</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45949.671105671296</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45949.671105671296</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sheetData>
  <dataValidations count="2">
    <dataValidation allowBlank="1" showInputMessage="1" showErrorMessage="1" sqref="E1" xr:uid="{4D935161-CDD3-4592-B877-3FB59C99E142}"/>
    <dataValidation type="list" allowBlank="1" showInputMessage="1" showErrorMessage="1" sqref="E3:E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6"/>
  <sheetViews>
    <sheetView workbookViewId="0">
      <selection activeCell="A7" sqref="A7"/>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3" ca="1" si="0">IFERROR(NOW()-F2,"-")</f>
        <v>45949.671105671296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45949.671105671296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45949.671105671296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45949.671105671296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45949.671105671296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45949.671105671296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45949.671105671296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45949.671105671296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45949.671105671296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45949.671105671296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45949.671105671296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45949.671105671296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45949.671105671296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45949.671105671296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45949.671105671296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45949.671105671296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45949.671105671296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45949.671105671296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45949.671105671296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45949.671105671296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45949.671105671296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45949.671105671296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45949.671105671296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45949.671105671296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45949.671105671296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45949.671105671296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45949.671105671296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45949.671105671296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45949.671105671296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45949.671105671296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45949.671105671296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45949.671105671296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45949.671105671296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45949.671105671296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45949.671105671296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45949.671105671296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45949.671105671296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45949.671105671296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45949.671105671296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45949.671105671296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45949.671105671296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45949.671105671296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ref="G44:G107" ca="1" si="1">IFERROR(NOW()-F44,"-")</f>
        <v>45949.671105671296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45949.671105671296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45949.671105671296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45949.671105671296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45949.671105671296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45949.671105671296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45949.671105671296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45949.671105671296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45949.671105671296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45949.671105671296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45949.671105671296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45949.671105671296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45949.671105671296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45949.671105671296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45949.671105671296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45949.671105671296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45949.671105671296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45949.671105671296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45949.671105671296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45949.671105671296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45949.671105671296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45949.671105671296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45949.671105671296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45949.671105671296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45949.671105671296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45949.671105671296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45949.671105671296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45949.671105671296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45949.671105671296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45949.671105671296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45949.671105671296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45949.671105671296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45949.671105671296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45949.671105671296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45949.671105671296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45949.671105671296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45949.671105671296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45949.671105671296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45949.671105671296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45949.671105671296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45949.671105671296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45949.671105671296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45949.671105671296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45949.671105671296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45949.671105671296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45949.671105671296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45949.671105671296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45949.671105671296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45949.671105671296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45949.671105671296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45949.671105671296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45949.671105671296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45949.671105671296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45949.671105671296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45949.671105671296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45949.671105671296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45949.671105671296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45949.671105671296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45949.671105671296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45949.671105671296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45949.671105671296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45949.671105671296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45949.671105671296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45949.671105671296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ref="G108:G171" ca="1" si="2">IFERROR(NOW()-F108,"-")</f>
        <v>45949.671105671296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45949.671105671296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45949.671105671296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45949.671105671296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45949.671105671296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45949.671105671296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45949.671105671296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45949.671105671296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45949.671105671296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45949.671105671296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45949.671105671296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45949.671105671296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45949.671105671296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45949.671105671296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45949.671105671296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45949.671105671296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45949.671105671296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45949.671105671296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45949.671105671296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45949.671105671296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45949.671105671296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45949.671105671296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45949.671105671296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45949.671105671296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45949.671105671296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45949.671105671296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45949.671105671296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45949.671105671296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45949.671105671296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45949.671105671296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45949.671105671296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45949.671105671296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45949.671105671296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45949.671105671296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45949.671105671296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45949.671105671296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45949.671105671296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45949.671105671296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45949.671105671296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45949.671105671296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45949.671105671296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45949.671105671296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45949.671105671296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45949.671105671296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45949.671105671296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45949.671105671296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45949.671105671296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45949.671105671296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45949.671105671296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45949.671105671296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45949.671105671296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45949.671105671296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45949.671105671296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45949.671105671296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45949.671105671296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45949.671105671296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45949.671105671296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45949.671105671296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45949.671105671296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45949.671105671296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45949.671105671296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45949.671105671296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45949.671105671296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45949.671105671296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ref="G172:G235" ca="1" si="3">IFERROR(NOW()-F172,"-")</f>
        <v>45949.671105671296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45949.671105671296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45949.671105671296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45949.671105671296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45949.671105671296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45949.671105671296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45949.671105671296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45949.671105671296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45949.671105671296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45949.671105671296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45949.671105671296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45949.671105671296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45949.671105671296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45949.671105671296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45949.671105671296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45949.671105671296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45949.671105671296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45949.671105671296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45949.671105671296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45949.671105671296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45949.671105671296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45949.671105671296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45949.671105671296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45949.671105671296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45949.671105671296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45949.671105671296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45949.671105671296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45949.671105671296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45949.671105671296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45949.671105671296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45949.671105671296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45949.671105671296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45949.671105671296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45949.671105671296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45949.671105671296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45949.671105671296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45949.671105671296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45949.671105671296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45949.671105671296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45949.671105671296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45949.671105671296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45949.671105671296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45949.671105671296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45949.671105671296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45949.671105671296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45949.671105671296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45949.671105671296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45949.671105671296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45949.671105671296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45949.671105671296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45949.671105671296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45949.671105671296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45949.671105671296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45949.671105671296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45949.671105671296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45949.671105671296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45949.671105671296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45949.671105671296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45949.671105671296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45949.671105671296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45949.671105671296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45949.671105671296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45949.671105671296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45949.671105671296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ref="G236:G299" ca="1" si="4">IFERROR(NOW()-F236,"-")</f>
        <v>45949.671105671296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45949.671105671296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45949.671105671296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45949.671105671296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45949.671105671296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45949.671105671296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45949.671105671296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45949.671105671296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45949.671105671296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45949.671105671296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45949.671105671296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45949.671105671296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45949.671105671296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45949.671105671296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45949.671105671296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45949.671105671296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45949.671105671296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45949.671105671296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45949.671105671296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45949.671105671296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45949.671105671296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45949.671105671296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45949.671105671296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45949.671105671296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45949.671105671296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45949.671105671296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45949.671105671296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45949.671105671296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45949.671105671296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45949.671105671296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45949.671105671296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45949.671105671296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45949.671105671296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45949.671105671296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45949.671105671296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45949.671105671296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45949.671105671296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45949.671105671296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45949.671105671296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45949.671105671296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45949.671105671296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45949.671105671296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45949.671105671296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45949.671105671296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45949.671105671296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45949.671105671296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45949.671105671296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45949.671105671296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45949.671105671296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45949.671105671296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45949.671105671296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45949.671105671296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45949.671105671296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45949.671105671296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45949.671105671296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45949.671105671296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45949.671105671296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45949.671105671296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45949.671105671296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45949.671105671296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45949.671105671296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45949.671105671296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45949.671105671296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45949.671105671296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ref="G300:G363" ca="1" si="5">IFERROR(NOW()-F300,"-")</f>
        <v>45949.671105671296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45949.671105671296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45949.671105671296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45949.671105671296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45949.671105671296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45949.671105671296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45949.671105671296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45949.671105671296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45949.671105671296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45949.671105671296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45949.671105671296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45949.671105671296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45949.671105671296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45949.671105671296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45949.671105671296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45949.671105671296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45949.671105671296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45949.671105671296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45949.671105671296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45949.671105671296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45949.671105671296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45949.671105671296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45949.671105671296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45949.671105671296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45949.671105671296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45949.671105671296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45949.671105671296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45949.671105671296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45949.671105671296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45949.671105671296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45949.671105671296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45949.671105671296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45949.671105671296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45949.671105671296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45949.671105671296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45949.671105671296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45949.671105671296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45949.671105671296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45949.671105671296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45949.671105671296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45949.671105671296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45949.671105671296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45949.671105671296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45949.671105671296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45949.671105671296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45949.671105671296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45949.671105671296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45949.671105671296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45949.671105671296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45949.671105671296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45949.671105671296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45949.671105671296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45949.671105671296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45949.671105671296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45949.671105671296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45949.671105671296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45949.671105671296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45949.671105671296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45949.671105671296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45949.671105671296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45949.671105671296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45949.671105671296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45949.671105671296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45949.671105671296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ref="G364:G427" ca="1" si="6">IFERROR(NOW()-F364,"-")</f>
        <v>45949.671105671296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45949.671105671296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45949.671105671296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45949.671105671296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45949.671105671296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45949.671105671296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45949.671105671296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45949.671105671296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45949.671105671296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45949.671105671296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45949.671105671296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45949.671105671296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45949.671105671296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45949.671105671296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45949.671105671296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45949.671105671296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45949.671105671296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45949.671105671296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45949.671105671296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45949.671105671296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45949.671105671296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45949.671105671296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45949.671105671296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45949.671105671296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45949.671105671296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45949.671105671296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45949.671105671296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45949.671105671296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45949.671105671296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45949.671105671296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45949.671105671296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45949.671105671296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45949.671105671296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45949.671105671296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45949.671105671296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45949.671105671296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45949.671105671296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45949.671105671296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45949.671105671296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45949.671105671296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45949.671105671296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45949.671105671296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45949.671105671296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45949.671105671296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45949.671105671296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45949.671105671296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45949.671105671296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45949.671105671296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45949.671105671296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45949.671105671296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45949.671105671296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45949.671105671296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45949.671105671296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45949.671105671296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45949.671105671296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45949.671105671296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45949.671105671296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45949.671105671296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45949.671105671296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45949.671105671296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45949.671105671296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45949.671105671296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45949.671105671296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45949.671105671296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ref="G428:G491" ca="1" si="7">IFERROR(NOW()-F428,"-")</f>
        <v>45949.671105671296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45949.671105671296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45949.671105671296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45949.671105671296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45949.671105671296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45949.671105671296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45949.671105671296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45949.671105671296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45949.671105671296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45949.671105671296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45949.671105671296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45949.671105671296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45949.671105671296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45949.671105671296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45949.671105671296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45949.671105671296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45949.671105671296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45949.671105671296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45949.671105671296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45949.671105671296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45949.671105671296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45949.671105671296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45949.671105671296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45949.671105671296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45949.671105671296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45949.671105671296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45949.671105671296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45949.671105671296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45949.671105671296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45949.671105671296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45949.671105671296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45949.671105671296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45949.671105671296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45949.671105671296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45949.671105671296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45949.671105671296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45949.671105671296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45949.671105671296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45949.671105671296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45949.671105671296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45949.671105671296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45949.671105671296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45949.671105671296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45949.671105671296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45949.671105671296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45949.671105671296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45949.671105671296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45949.671105671296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45949.671105671296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45949.671105671296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45949.671105671296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45949.671105671296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45949.671105671296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45949.671105671296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45949.671105671296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45949.671105671296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45949.671105671296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45949.671105671296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45949.671105671296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45949.671105671296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45949.671105671296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45949.671105671296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45949.671105671296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45949.671105671296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ref="G492:G555" ca="1" si="8">IFERROR(NOW()-F492,"-")</f>
        <v>45949.671105671296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45949.671105671296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45949.671105671296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45949.671105671296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45949.671105671296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45949.671105671296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45949.671105671296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45949.671105671296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45949.671105671296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45949.671105671296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45949.671105671296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45949.671105671296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45949.671105671296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45949.671105671296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45949.671105671296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45949.671105671296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45949.671105671296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45949.671105671296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45949.671105671296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45949.671105671296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45949.671105671296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45949.671105671296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45949.671105671296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45949.671105671296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45949.671105671296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45949.671105671296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45949.671105671296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45949.671105671296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45949.671105671296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45949.671105671296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45949.671105671296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45949.671105671296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45949.671105671296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45949.671105671296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45949.671105671296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45949.671105671296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45949.671105671296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45949.671105671296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45949.671105671296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45949.671105671296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45949.671105671296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45949.671105671296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45949.671105671296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45949.671105671296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45949.671105671296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45949.671105671296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45949.671105671296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45949.671105671296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45949.671105671296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45949.671105671296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45949.671105671296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45949.671105671296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45949.671105671296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45949.671105671296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45949.671105671296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45949.671105671296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45949.671105671296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45949.671105671296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45949.671105671296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45949.671105671296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45949.671105671296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45949.671105671296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45949.671105671296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45949.671105671296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ref="G556:G619" ca="1" si="9">IFERROR(NOW()-F556,"-")</f>
        <v>45949.671105671296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45949.671105671296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45949.671105671296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45949.671105671296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45949.671105671296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45949.671105671296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45949.671105671296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45949.671105671296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45949.671105671296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45949.671105671296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45949.671105671296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45949.671105671296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45949.671105671296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45949.671105671296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45949.671105671296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45949.671105671296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45949.671105671296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45949.671105671296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45949.671105671296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45949.671105671296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45949.671105671296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45949.671105671296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45949.671105671296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45949.671105671296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45949.671105671296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45949.671105671296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45949.671105671296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45949.671105671296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45949.671105671296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45949.671105671296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45949.671105671296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45949.671105671296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45949.671105671296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45949.671105671296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45949.671105671296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45949.671105671296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45949.671105671296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45949.671105671296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45949.671105671296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45949.671105671296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45949.671105671296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45949.671105671296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45949.671105671296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45949.671105671296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45949.671105671296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45949.671105671296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45949.671105671296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45949.671105671296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45949.671105671296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45949.671105671296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45949.671105671296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45949.671105671296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45949.671105671296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45949.671105671296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45949.671105671296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45949.671105671296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45949.671105671296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45949.671105671296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45949.671105671296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45949.671105671296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45949.671105671296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45949.671105671296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45949.671105671296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45949.671105671296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ref="G620:G683" ca="1" si="10">IFERROR(NOW()-F620,"-")</f>
        <v>45949.671105671296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45949.671105671296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45949.671105671296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45949.671105671296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45949.671105671296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45949.671105671296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45949.671105671296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45949.671105671296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45949.671105671296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45949.671105671296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45949.671105671296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45949.671105671296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45949.671105671296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45949.671105671296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45949.671105671296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45949.671105671296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45949.671105671296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45949.671105671296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45949.671105671296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45949.671105671296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45949.671105671296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45949.671105671296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45949.671105671296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45949.671105671296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45949.671105671296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45949.671105671296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45949.671105671296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45949.671105671296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45949.671105671296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45949.671105671296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45949.671105671296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45949.671105671296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45949.671105671296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45949.671105671296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45949.671105671296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45949.671105671296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45949.671105671296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45949.671105671296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45949.671105671296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45949.671105671296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45949.671105671296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45949.671105671296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45949.671105671296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45949.671105671296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45949.671105671296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45949.671105671296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45949.671105671296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45949.671105671296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45949.671105671296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45949.671105671296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45949.671105671296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45949.671105671296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45949.671105671296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45949.671105671296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45949.671105671296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45949.671105671296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45949.671105671296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45949.671105671296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45949.671105671296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45949.671105671296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45949.671105671296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45949.671105671296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45949.671105671296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45949.671105671296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ref="G684:G747" ca="1" si="11">IFERROR(NOW()-F684,"-")</f>
        <v>45949.671105671296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45949.671105671296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45949.671105671296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45949.671105671296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45949.671105671296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45949.671105671296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45949.671105671296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45949.671105671296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45949.671105671296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45949.671105671296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45949.671105671296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45949.671105671296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45949.671105671296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45949.671105671296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45949.671105671296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45949.671105671296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45949.671105671296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45949.671105671296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45949.671105671296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45949.671105671296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45949.671105671296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45949.671105671296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45949.671105671296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45949.671105671296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45949.671105671296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45949.671105671296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45949.671105671296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45949.671105671296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45949.671105671296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45949.671105671296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45949.671105671296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45949.671105671296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45949.671105671296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45949.671105671296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45949.671105671296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45949.671105671296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45949.671105671296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45949.671105671296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45949.671105671296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45949.671105671296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45949.671105671296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45949.671105671296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45949.671105671296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45949.671105671296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45949.671105671296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45949.671105671296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45949.671105671296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45949.671105671296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45949.671105671296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45949.671105671296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45949.671105671296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45949.671105671296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45949.671105671296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45949.671105671296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45949.671105671296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45949.671105671296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45949.671105671296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45949.671105671296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45949.671105671296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45949.671105671296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45949.671105671296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45949.671105671296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45949.671105671296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45949.671105671296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ref="G748:G811" ca="1" si="12">IFERROR(NOW()-F748,"-")</f>
        <v>45949.671105671296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45949.671105671296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45949.671105671296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45949.671105671296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45949.671105671296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45949.671105671296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45949.671105671296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45949.671105671296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45949.671105671296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45949.671105671296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45949.671105671296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45949.671105671296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45949.671105671296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45949.671105671296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45949.671105671296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45949.671105671296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45949.671105671296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45949.671105671296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45949.671105671296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45949.671105671296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45949.671105671296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45949.671105671296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45949.671105671296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45949.671105671296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45949.671105671296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45949.671105671296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45949.671105671296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45949.671105671296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45949.671105671296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45949.671105671296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45949.671105671296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45949.671105671296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45949.671105671296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45949.671105671296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45949.671105671296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45949.671105671296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45949.671105671296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45949.671105671296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45949.671105671296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45949.671105671296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45949.671105671296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45949.671105671296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45949.671105671296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45949.671105671296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45949.671105671296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45949.671105671296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45949.671105671296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45949.671105671296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45949.671105671296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45949.671105671296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45949.671105671296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45949.671105671296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45949.671105671296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45949.671105671296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45949.671105671296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45949.671105671296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45949.671105671296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45949.671105671296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45949.671105671296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45949.671105671296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45949.671105671296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45949.671105671296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45949.671105671296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45949.671105671296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ref="G812:G875" ca="1" si="13">IFERROR(NOW()-F812,"-")</f>
        <v>45949.671105671296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45949.671105671296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45949.671105671296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45949.671105671296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45949.671105671296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45949.671105671296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45949.671105671296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45949.671105671296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45949.671105671296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45949.671105671296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45949.671105671296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45949.671105671296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45949.671105671296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45949.671105671296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45949.671105671296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45949.671105671296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45949.671105671296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45949.671105671296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45949.671105671296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45949.671105671296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45949.671105671296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45949.671105671296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45949.671105671296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45949.671105671296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45949.671105671296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45949.671105671296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45949.671105671296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45949.671105671296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45949.671105671296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45949.671105671296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45949.671105671296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45949.671105671296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45949.671105671296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45949.671105671296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45949.671105671296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45949.671105671296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45949.671105671296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45949.671105671296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45949.671105671296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45949.671105671296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45949.671105671296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45949.671105671296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45949.671105671296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45949.671105671296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45949.671105671296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45949.671105671296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45949.671105671296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45949.671105671296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45949.671105671296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45949.671105671296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45949.671105671296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45949.671105671296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45949.671105671296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45949.671105671296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45949.671105671296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45949.671105671296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45949.671105671296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45949.671105671296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45949.671105671296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45949.671105671296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45949.671105671296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45949.671105671296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45949.671105671296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45949.671105671296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ref="G876:G939" ca="1" si="14">IFERROR(NOW()-F876,"-")</f>
        <v>45949.671105671296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45949.671105671296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45949.671105671296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45949.671105671296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45949.671105671296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45949.671105671296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45949.671105671296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45949.671105671296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45949.671105671296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45949.671105671296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45949.671105671296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45949.671105671296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45949.671105671296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45949.671105671296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45949.671105671296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45949.671105671296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45949.671105671296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45949.671105671296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45949.671105671296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45949.671105671296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45949.671105671296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45949.671105671296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45949.671105671296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45949.671105671296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45949.671105671296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45949.671105671296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45949.671105671296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45949.671105671296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45949.671105671296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45949.671105671296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45949.671105671296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45949.671105671296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45949.671105671296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45949.671105671296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45949.671105671296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45949.671105671296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45949.671105671296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45949.671105671296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45949.671105671296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45949.671105671296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45949.671105671296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45949.671105671296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45949.671105671296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45949.671105671296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45949.671105671296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45949.671105671296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45949.671105671296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45949.671105671296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45949.671105671296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45949.671105671296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45949.671105671296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45949.671105671296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45949.671105671296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45949.671105671296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45949.671105671296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45949.671105671296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45949.671105671296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45949.671105671296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45949.671105671296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45949.671105671296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45949.671105671296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45949.671105671296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45949.671105671296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45949.671105671296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ref="G940:G1003" ca="1" si="15">IFERROR(NOW()-F940,"-")</f>
        <v>45949.671105671296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45949.671105671296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45949.671105671296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45949.671105671296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45949.671105671296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45949.671105671296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45949.671105671296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45949.671105671296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45949.671105671296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45949.671105671296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45949.671105671296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45949.671105671296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45949.671105671296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45949.671105671296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45949.671105671296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45949.671105671296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45949.671105671296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45949.671105671296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45949.671105671296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45949.671105671296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45949.671105671296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45949.671105671296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45949.671105671296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45949.671105671296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45949.671105671296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45949.671105671296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45949.671105671296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45949.671105671296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45949.671105671296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45949.671105671296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45949.671105671296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45949.671105671296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45949.671105671296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45949.671105671296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45949.671105671296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45949.671105671296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45949.671105671296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45949.671105671296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45949.671105671296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45949.671105671296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45949.671105671296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45949.671105671296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45949.671105671296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45949.671105671296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45949.671105671296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45949.671105671296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45949.671105671296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45949.671105671296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45949.671105671296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45949.671105671296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45949.671105671296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45949.671105671296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45949.671105671296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45949.671105671296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45949.671105671296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45949.671105671296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45949.671105671296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45949.671105671296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45949.671105671296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45949.671105671296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45949.671105671296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45949.671105671296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45949.671105671296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45949.671105671296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ref="G1004:G1067" ca="1" si="16">IFERROR(NOW()-F1004,"-")</f>
        <v>45949.671105671296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45949.671105671296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45949.671105671296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45949.671105671296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45949.671105671296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45949.671105671296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45949.671105671296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45949.671105671296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45949.671105671296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45949.671105671296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45949.671105671296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45949.671105671296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45949.671105671296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45949.671105671296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45949.671105671296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45949.671105671296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45949.671105671296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45949.671105671296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45949.671105671296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45949.671105671296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45949.671105671296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45949.671105671296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45949.671105671296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45949.671105671296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45949.671105671296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45949.671105671296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45949.671105671296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45949.671105671296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45949.671105671296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45949.671105671296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45949.671105671296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45949.671105671296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45949.671105671296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45949.671105671296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45949.671105671296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45949.671105671296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45949.671105671296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45949.671105671296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45949.671105671296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45949.671105671296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45949.671105671296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45949.671105671296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45949.671105671296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45949.671105671296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45949.671105671296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45949.671105671296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45949.671105671296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45949.671105671296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45949.671105671296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45949.671105671296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45949.671105671296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45949.671105671296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45949.671105671296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45949.671105671296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45949.671105671296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45949.671105671296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45949.671105671296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45949.671105671296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45949.671105671296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45949.671105671296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45949.671105671296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45949.671105671296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45949.671105671296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45949.671105671296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ref="G1068:G1131" ca="1" si="17">IFERROR(NOW()-F1068,"-")</f>
        <v>45949.671105671296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45949.671105671296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45949.671105671296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45949.671105671296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45949.671105671296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45949.671105671296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45949.671105671296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45949.671105671296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45949.671105671296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45949.671105671296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45949.671105671296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45949.671105671296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45949.671105671296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45949.671105671296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45949.671105671296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45949.671105671296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45949.671105671296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45949.671105671296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45949.671105671296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45949.671105671296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45949.671105671296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45949.671105671296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45949.671105671296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45949.671105671296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45949.671105671296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45949.671105671296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45949.671105671296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45949.671105671296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45949.671105671296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45949.671105671296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45949.671105671296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45949.671105671296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45949.671105671296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45949.671105671296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45949.671105671296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45949.671105671296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45949.671105671296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45949.671105671296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45949.671105671296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45949.671105671296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45949.671105671296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45949.671105671296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45949.671105671296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45949.671105671296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45949.671105671296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45949.671105671296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45949.671105671296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45949.671105671296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45949.671105671296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45949.671105671296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45949.671105671296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45949.671105671296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45949.671105671296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45949.671105671296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45949.671105671296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45949.671105671296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45949.671105671296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45949.671105671296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45949.671105671296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45949.671105671296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45949.671105671296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45949.671105671296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45949.671105671296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45949.671105671296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ref="G1132:G1146" ca="1" si="18">IFERROR(NOW()-F1132,"-")</f>
        <v>45949.671105671296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45949.671105671296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45949.671105671296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45949.671105671296</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45949.671105671296</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45949.671105671296</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45949.671105671296</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45949.671105671296</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45949.671105671296</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45949.671105671296</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45949.671105671296</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45949.671105671296</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45949.671105671296</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45949.671105671296</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45949.671105671296</v>
      </c>
      <c r="H1146" s="22"/>
      <c r="I1146" s="19" t="str">
        <f>IFERROR(VLOOKUP(D1146,DB!A:F,6,0),"")</f>
        <v/>
      </c>
      <c r="J1146" s="18" t="str">
        <f>IFERROR(VLOOKUP(D1146,DB!A:G,7,0),"")</f>
        <v/>
      </c>
      <c r="K1146" s="47"/>
      <c r="L1146" s="23" t="str">
        <f>IFERROR(VLOOKUP(D1146,DB!A:I,9,0),"")</f>
        <v/>
      </c>
    </row>
  </sheetData>
  <dataValidations count="2">
    <dataValidation allowBlank="1" showInputMessage="1" showErrorMessage="1" sqref="E1" xr:uid="{5914219A-CB83-432D-936A-CC0CB6F3982A}"/>
    <dataValidation type="list" allowBlank="1" showInputMessage="1" showErrorMessage="1" sqref="E2:E114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9"/>
  <sheetViews>
    <sheetView workbookViewId="0">
      <selection activeCell="D8" sqref="D8"/>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246.19038807869947</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1</v>
      </c>
      <c r="D3" s="123" t="s">
        <v>37283</v>
      </c>
      <c r="E3" s="100" t="s">
        <v>38964</v>
      </c>
      <c r="F3" s="125">
        <v>45949.602303240739</v>
      </c>
      <c r="G3" s="126">
        <f ca="1">IFERROR(NOW()-F3,"")</f>
        <v>6.8802430556388572E-2</v>
      </c>
      <c r="H3" s="125">
        <v>45949.596585648149</v>
      </c>
      <c r="I3" s="121" t="str">
        <f>IFERROR(VLOOKUP(D3,DB!A:F,6,0),"")</f>
        <v>Generator-SG</v>
      </c>
      <c r="J3" s="121" t="str">
        <f>IFERROR(VLOOKUP(D3,DB!A:G,7,0),"")</f>
        <v>Dead</v>
      </c>
      <c r="K3" s="127" t="s">
        <v>39059</v>
      </c>
      <c r="L3" s="123" t="str">
        <f>IFERROR(VLOOKUP(D3,DB!A:I,9,0),"")</f>
        <v>Latis</v>
      </c>
    </row>
    <row r="4" spans="1:16" ht="15" customHeight="1">
      <c r="A4" s="121" t="s">
        <v>39060</v>
      </c>
      <c r="B4" s="121" t="str">
        <f>IFERROR(VLOOKUP(D4,DB!A:K,11,0),"")</f>
        <v>R4</v>
      </c>
      <c r="C4" s="122">
        <v>1</v>
      </c>
      <c r="D4" s="123" t="s">
        <v>37263</v>
      </c>
      <c r="E4" s="100" t="s">
        <v>38964</v>
      </c>
      <c r="F4" s="125">
        <v>45949.649988425925</v>
      </c>
      <c r="G4" s="126">
        <f ca="1">IFERROR(NOW()-F4,"")</f>
        <v>2.1117245370987803E-2</v>
      </c>
      <c r="H4" s="125">
        <v>45949.635243055556</v>
      </c>
      <c r="I4" s="121" t="str">
        <f>IFERROR(VLOOKUP(D4,DB!A:F,6,0),"")</f>
        <v>SCECO</v>
      </c>
      <c r="J4" s="121" t="str">
        <f>IFERROR(VLOOKUP(D4,DB!A:G,7,0),"")</f>
        <v>Dead</v>
      </c>
      <c r="K4" s="127" t="s">
        <v>39061</v>
      </c>
      <c r="L4" s="123" t="str">
        <f>IFERROR(VLOOKUP(D4,DB!A:I,9,0),"")</f>
        <v>Latis</v>
      </c>
    </row>
    <row r="5" spans="1:16" ht="15" customHeight="1">
      <c r="A5" s="121"/>
      <c r="B5" s="121" t="str">
        <f>IFERROR(VLOOKUP(D5,DB!A:K,11,0),"")</f>
        <v/>
      </c>
      <c r="C5" s="122"/>
      <c r="D5" s="123"/>
      <c r="E5" s="100"/>
      <c r="F5" s="125"/>
      <c r="G5" s="126">
        <f ca="1">IFERROR(NOW()-F5,"")</f>
        <v>45949.671105671296</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45949.671105671296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45949.671105671296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45949.671105671296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45949.671105671296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45949.671105671296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45949.671105671296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45949.671105671296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45949.671105671296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45949.671105671296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45949.671105671296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45949.671105671296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45949.671105671296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45949.671105671296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45949.671105671296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45949.671105671296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45949.671105671296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45949.671105671296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45949.671105671296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45949.671105671296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45949.671105671296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45949.671105671296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45949.671105671296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45949.671105671296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45949.671105671296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45949.671105671296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45949.671105671296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45949.671105671296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45949.671105671296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45949.671105671296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45949.671105671296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45949.671105671296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45949.671105671296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45949.671105671296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45949.671105671296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45949.671105671296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45949.671105671296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45949.671105671296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45949.671105671296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45949.671105671296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45949.671105671296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45949.671105671296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45949.671105671296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45949.671105671296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45949.671105671296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45949.671105671296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45949.671105671296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45949.671105671296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45949.671105671296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45949.671105671296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45949.671105671296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45949.671105671296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45949.671105671296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45949.671105671296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45949.671105671296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45949.671105671296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45949.671105671296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45949.671105671296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45949.671105671296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45949.671105671296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45949.671105671296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45949.671105671296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45949.671105671296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45949.671105671296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45949.671105671296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45949.671105671296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45949.671105671296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45949.671105671296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45949.671105671296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45949.671105671296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45949.671105671296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45949.671105671296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45949.671105671296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45949.671105671296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45949.671105671296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45949.671105671296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45949.671105671296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45949.671105671296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45949.671105671296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45949.671105671296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45949.671105671296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45949.671105671296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45949.671105671296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45949.671105671296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45949.671105671296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45949.671105671296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45949.671105671296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45949.671105671296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45949.671105671296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45949.671105671296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45949.671105671296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45949.671105671296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45949.671105671296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45949.671105671296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45949.671105671296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45949.671105671296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45949.671105671296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45949.671105671296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45949.671105671296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45949.671105671296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45949.671105671296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45949.671105671296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45949.671105671296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45949.671105671296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45949.671105671296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45949.671105671296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45949.671105671296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45949.671105671296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45949.671105671296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45949.671105671296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45949.671105671296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45949.671105671296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45949.671105671296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45949.671105671296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45949.671105671296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45949.671105671296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45949.671105671296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45949.671105671296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45949.671105671296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45949.671105671296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45949.671105671296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45949.671105671296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45949.671105671296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45949.671105671296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45949.671105671296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45949.671105671296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45949.671105671296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45949.671105671296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45949.671105671296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45949.671105671296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45949.671105671296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45949.671105671296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45949.671105671296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45949.671105671296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45949.671105671296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45949.671105671296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45949.671105671296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45949.671105671296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45949.671105671296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45949.671105671296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45949.671105671296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45949.671105671296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45949.671105671296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45949.671105671296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45949.671105671296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45949.671105671296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45949.671105671296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45949.671105671296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45949.671105671296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45949.671105671296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45949.671105671296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45949.671105671296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45949.671105671296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45949.671105671296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45949.671105671296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45949.671105671296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45949.671105671296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45949.671105671296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45949.671105671296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45949.671105671296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45949.671105671296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45949.671105671296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45949.671105671296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45949.671105671296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45949.671105671296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45949.671105671296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45949.671105671296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45949.671105671296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45949.671105671296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45949.671105671296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45949.671105671296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45949.671105671296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45949.671105671296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45949.671105671296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45949.671105671296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45949.671105671296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45949.671105671296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45949.671105671296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45949.671105671296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45949.671105671296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45949.671105671296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45949.671105671296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45949.671105671296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45949.671105671296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45949.671105671296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45949.671105671296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45949.671105671296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45949.671105671296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45949.671105671296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45949.671105671296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45949.671105671296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45949.671105671296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45949.671105671296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45949.671105671296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45949.671105671296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45949.671105671296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45949.671105671296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45949.671105671296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45949.671105671296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45949.671105671296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45949.671105671296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45949.671105671296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45949.671105671296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45949.671105671296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45949.671105671296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45949.671105671296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45949.671105671296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45949.671105671296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45949.671105671296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45949.671105671296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45949.671105671296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45949.671105671296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45949.671105671296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45949.671105671296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45949.671105671296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45949.671105671296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45949.671105671296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45949.671105671296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45949.671105671296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45949.671105671296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45949.671105671296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45949.671105671296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45949.671105671296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45949.671105671296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45949.671105671296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45949.671105671296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45949.671105671296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45949.671105671296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45949.671105671296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45949.671105671296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45949.671105671296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45949.671105671296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45949.671105671296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45949.671105671296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45949.671105671296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45949.671105671296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45949.671105671296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45949.671105671296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45949.671105671296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45949.671105671296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45949.671105671296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45949.671105671296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45949.671105671296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45949.671105671296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45949.671105671296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45949.671105671296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45949.671105671296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45949.671105671296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45949.671105671296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45949.671105671296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45949.671105671296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45949.671105671296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45949.671105671296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45949.671105671296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45949.671105671296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45949.671105671296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45949.671105671296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45949.671105671296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45949.671105671296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45949.671105671296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45949.671105671296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45949.671105671296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45949.671105671296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45949.671105671296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45949.671105671296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45949.671105671296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45949.671105671296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45949.671105671296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45949.671105671296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45949.671105671296</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45949.671105671296</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45949.671105671296</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45949.671105671296</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45949.671105671296</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45949.671105671296</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45949.671105671296</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45949.671105671296</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45949.671105671296</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45949.671105671296</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45949.671105671296</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45949.671105671296</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45949.671105671296</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45949.671105671296</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45949.671105671296</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45949.671105671296</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45949.671105671296</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45949.671105671296</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45949.671105671296</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45949.671105671296</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45949.671105671296</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45949.671105671296</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45949.671105671296</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45949.671105671296</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45949.671105671296</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45949.671105671296</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45949.671105671296</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45949.671105671296</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45949.671105671296</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45949.671105671296</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45949.671105671296</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45949.671105671296</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45949.671105671296</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45949.671105671296</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45949.671105671296</v>
      </c>
      <c r="H308" s="125"/>
      <c r="I308" s="121" t="str">
        <f>IFERROR(VLOOKUP(D308,DB!A:F,6,0),"")</f>
        <v/>
      </c>
      <c r="J308" s="121" t="str">
        <f>IFERROR(VLOOKUP(D308,DB!A:G,7,0),"")</f>
        <v/>
      </c>
      <c r="K308" s="127"/>
      <c r="L308" s="123" t="str">
        <f>IFERROR(VLOOKUP(D308,DB!A:I,9,0),"")</f>
        <v/>
      </c>
    </row>
    <row r="309" spans="1:12" ht="15" customHeight="1">
      <c r="A309" s="128"/>
      <c r="B309" s="128" t="str">
        <f>IFERROR(VLOOKUP(D309,DB!A:K,11,0),"")</f>
        <v/>
      </c>
      <c r="C309" s="129"/>
      <c r="D309" s="130"/>
      <c r="E309" s="131"/>
      <c r="F309" s="132"/>
      <c r="G309" s="133">
        <f ca="1">IFERROR(NOW()-F309,"")</f>
        <v>45949.671105671296</v>
      </c>
      <c r="H309" s="132"/>
      <c r="I309" s="128" t="str">
        <f>IFERROR(VLOOKUP(D309,DB!A:F,6,0),"")</f>
        <v/>
      </c>
      <c r="J309" s="128" t="str">
        <f>IFERROR(VLOOKUP(D309,DB!A:G,7,0),"")</f>
        <v/>
      </c>
      <c r="K309" s="134"/>
      <c r="L309" s="130" t="str">
        <f>IFERROR(VLOOKUP(D309,DB!A:I,9,0),"")</f>
        <v/>
      </c>
    </row>
  </sheetData>
  <dataValidations count="2">
    <dataValidation allowBlank="1" showInputMessage="1" showErrorMessage="1" sqref="E1" xr:uid="{A4F81451-56CC-4543-9497-104C4E44EE4B}"/>
    <dataValidation type="list" allowBlank="1" showInputMessage="1" showErrorMessage="1" sqref="E2:E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8"/>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39062</v>
      </c>
      <c r="B2" s="37" t="str">
        <f>IFERROR(VLOOKUP(D2,DB!A:K,11,0),"")</f>
        <v>R5</v>
      </c>
      <c r="C2" s="37">
        <v>3</v>
      </c>
      <c r="D2" s="120" t="s">
        <v>36000</v>
      </c>
      <c r="E2" s="37" t="s">
        <v>38964</v>
      </c>
      <c r="F2" s="38">
        <v>45891.832060185188</v>
      </c>
      <c r="G2" s="150">
        <f ca="1">IFERROR(NOW()-F2,"")</f>
        <v>57.839045486107352</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0">
        <f t="shared" ref="G3" ca="1" si="0">IFERROR(NOW()-F3,"")</f>
        <v>23.482228356479027</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4.8995315972206299</v>
      </c>
      <c r="H4" s="38">
        <v>45944.676192129627</v>
      </c>
      <c r="I4" s="37" t="str">
        <f>IFERROR(VLOOKUP(D4,DB!A:F,6,0),"")</f>
        <v>SCECO</v>
      </c>
      <c r="J4" s="37" t="str">
        <f>IFERROR(VLOOKUP(D4,DB!A:G,7,0),"")</f>
        <v>Dead</v>
      </c>
      <c r="K4" s="37" t="s">
        <v>39067</v>
      </c>
      <c r="L4" s="37" t="str">
        <f>IFERROR(VLOOKUP(D4,DB!A:I,9,0),"")</f>
        <v>Latis</v>
      </c>
    </row>
    <row r="5" spans="1:13" ht="45.75">
      <c r="A5" s="163" t="s">
        <v>39068</v>
      </c>
      <c r="B5" s="163" t="str">
        <f>IFERROR(VLOOKUP(D5,DB!A:K,11,0),"")</f>
        <v>R5</v>
      </c>
      <c r="C5" s="163">
        <v>1</v>
      </c>
      <c r="D5" s="163" t="s">
        <v>34747</v>
      </c>
      <c r="E5" s="163" t="s">
        <v>39045</v>
      </c>
      <c r="F5" s="164">
        <v>45948.661111111112</v>
      </c>
      <c r="G5" s="165">
        <f ca="1">IFERROR(NOW()-F5,"")</f>
        <v>1.0099945601832587</v>
      </c>
      <c r="H5" s="164">
        <v>45948.661111111112</v>
      </c>
      <c r="I5" s="163" t="str">
        <f>IFERROR(VLOOKUP(D5,DB!A:F,6,0),"")</f>
        <v>SCECO</v>
      </c>
      <c r="J5" s="163" t="str">
        <f>IFERROR(VLOOKUP(D5,DB!A:G,7,0),"")</f>
        <v>Dead</v>
      </c>
      <c r="K5" s="163" t="s">
        <v>39069</v>
      </c>
      <c r="L5" s="163" t="str">
        <f>IFERROR(VLOOKUP(D5,DB!A:I,9,0),"")</f>
        <v>Latis</v>
      </c>
    </row>
    <row r="6" spans="1:13" ht="15">
      <c r="A6" s="163"/>
      <c r="B6" s="163" t="str">
        <f>IFERROR(VLOOKUP(D6,DB!A:K,11,0),"")</f>
        <v/>
      </c>
      <c r="C6" s="163"/>
      <c r="D6" s="163"/>
      <c r="E6" s="163"/>
      <c r="F6" s="164"/>
      <c r="G6" s="165">
        <f ca="1">IFERROR(NOW()-F6,"")</f>
        <v>45949.671105671296</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45949.671105671296</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45949.671105671296</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45949.671105671296</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45949.671105671296</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45949.671105671296</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45949.671105671296</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45949.671105671296</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45949.671105671296</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45949.671105671296</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45949.671105671296</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45949.671105671296</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45949.671105671296</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45949.671105671296</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45949.671105671296</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45949.671105671296</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45949.671105671296</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45949.671105671296</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45949.671105671296</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45949.671105671296</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45949.671105671296</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45949.671105671296</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45949.671105671296</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45949.671105671296</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45949.671105671296</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45949.671105671296</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45949.671105671296</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45949.671105671296</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45949.671105671296</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45949.671105671296</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45949.671105671296</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45949.671105671296</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45949.671105671296</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45949.671105671296</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45949.671105671296</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45949.671105671296</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45949.671105671296</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45949.671105671296</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45949.671105671296</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45949.671105671296</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45949.671105671296</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45949.671105671296</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45949.671105671296</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45949.671105671296</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45949.671105671296</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45949.671105671296</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45949.671105671296</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45949.671105671296</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45949.671105671296</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45949.671105671296</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45949.671105671296</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45949.671105671296</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45949.671105671296</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45949.671105671296</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45949.671105671296</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45949.671105671296</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45949.671105671296</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45949.671105671296</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45949.671105671296</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45949.671105671296</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45949.671105671296</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45949.671105671296</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45949.671105671296</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45949.671105671296</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45949.671105671296</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45949.671105671296</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45949.671105671296</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45949.671105671296</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45949.671105671296</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45949.671105671296</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45949.671105671296</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45949.671105671296</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45949.671105671296</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45949.671105671296</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45949.671105671296</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45949.671105671296</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45949.671105671296</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45949.671105671296</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45949.671105671296</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45949.671105671296</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45949.671105671296</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45949.671105671296</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45949.671105671296</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45949.671105671296</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45949.671105671296</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45949.671105671296</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45949.671105671296</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45949.671105671296</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45949.671105671296</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45949.671105671296</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45949.671105671296</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45949.671105671296</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45949.671105671296</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45949.671105671296</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45949.671105671296</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45949.671105671296</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45949.671105671296</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45949.671105671296</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45949.671105671296</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45949.671105671296</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45949.671105671296</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45949.671105671296</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45949.671105671296</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45949.671105671296</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45949.671105671296</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45949.671105671296</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45949.671105671296</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45949.671105671296</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45949.671105671296</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45949.671105671296</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45949.671105671296</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45949.671105671296</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45949.671105671296</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45949.671105671296</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45949.671105671296</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45949.671105671296</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45949.671105671296</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45949.671105671296</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45949.671105671296</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45949.671105671296</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45949.671105671296</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45949.671105671296</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45949.671105671296</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45949.671105671296</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45949.671105671296</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45949.671105671296</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45949.671105671296</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45949.671105671296</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45949.671105671296</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45949.671105671296</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45949.671105671296</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45949.671105671296</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45949.671105671296</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45949.671105671296</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45949.671105671296</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45949.671105671296</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45949.671105671296</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45949.671105671296</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45949.671105671296</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45949.671105671296</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45949.671105671296</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45949.671105671296</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45949.671105671296</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45949.671105671296</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45949.671105671296</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45949.671105671296</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45949.671105671296</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45949.671105671296</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45949.671105671296</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45949.671105671296</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45949.671105671296</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45949.671105671296</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45949.671105671296</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45949.671105671296</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45949.671105671296</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45949.671105671296</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45949.671105671296</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45949.671105671296</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45949.671105671296</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45949.671105671296</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45949.671105671296</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45949.671105671296</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45949.671105671296</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45949.671105671296</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45949.671105671296</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45949.671105671296</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45949.671105671296</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45949.671105671296</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45949.671105671296</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45949.671105671296</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45949.671105671296</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45949.671105671296</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45949.671105671296</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45949.671105671296</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45949.671105671296</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45949.671105671296</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45949.671105671296</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45949.671105671296</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45949.671105671296</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45949.671105671296</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45949.671105671296</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45949.671105671296</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45949.671105671296</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45949.671105671296</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45949.671105671296</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45949.671105671296</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45949.671105671296</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45949.671105671296</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45949.671105671296</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45949.671105671296</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45949.671105671296</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45949.671105671296</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45949.671105671296</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45949.671105671296</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45949.671105671296</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45949.671105671296</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45949.671105671296</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45949.671105671296</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45949.671105671296</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45949.671105671296</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45949.671105671296</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45949.671105671296</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45949.671105671296</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45949.671105671296</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45949.671105671296</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45949.671105671296</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45949.671105671296</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45949.671105671296</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45949.671105671296</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45949.671105671296</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45949.671105671296</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45949.671105671296</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45949.671105671296</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45949.671105671296</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45949.671105671296</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45949.671105671296</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45949.671105671296</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45949.671105671296</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45949.671105671296</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45949.671105671296</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45949.671105671296</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45949.671105671296</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45949.671105671296</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45949.671105671296</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45949.671105671296</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45949.671105671296</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45949.671105671296</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45949.671105671296</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45949.671105671296</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45949.671105671296</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45949.671105671296</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45949.671105671296</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45949.671105671296</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45949.671105671296</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45949.671105671296</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45949.671105671296</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45949.671105671296</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45949.671105671296</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45949.671105671296</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45949.671105671296</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45949.671105671296</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45949.671105671296</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45949.671105671296</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45949.671105671296</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45949.671105671296</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45949.671105671296</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45949.671105671296</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45949.671105671296</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45949.671105671296</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45949.671105671296</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45949.671105671296</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45949.671105671296</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45949.671105671296</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45949.671105671296</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45949.671105671296</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45949.671105671296</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45949.671105671296</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45949.671105671296</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45949.671105671296</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45949.671105671296</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45949.671105671296</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45949.671105671296</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45949.671105671296</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45949.671105671296</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45949.671105671296</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45949.671105671296</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45949.671105671296</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45949.671105671296</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45949.671105671296</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45949.671105671296</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45949.671105671296</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45949.671105671296</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45949.671105671296</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45949.671105671296</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45949.671105671296</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45949.671105671296</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45949.671105671296</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45949.671105671296</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45949.671105671296</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45949.671105671296</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45949.671105671296</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45949.671105671296</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45949.671105671296</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45949.671105671296</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45949.671105671296</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45949.671105671296</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45949.671105671296</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45949.671105671296</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45949.671105671296</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45949.671105671296</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45949.671105671296</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45949.671105671296</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45949.671105671296</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45949.671105671296</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45949.671105671296</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45949.671105671296</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45949.671105671296</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45949.671105671296</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45949.671105671296</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45949.671105671296</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45949.671105671296</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45949.671105671296</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45949.671105671296</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45949.671105671296</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45949.671105671296</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45949.671105671296</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45949.671105671296</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45949.671105671296</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45949.671105671296</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45949.671105671296</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45949.671105671296</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45949.671105671296</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45949.671105671296</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45949.671105671296</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45949.671105671296</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45949.671105671296</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45949.671105671296</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45949.671105671296</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45949.671105671296</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45949.671105671296</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45949.671105671296</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45949.671105671296</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45949.671105671296</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45949.671105671296</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45949.671105671296</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45949.671105671296</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45949.671105671296</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45949.671105671296</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45949.671105671296</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45949.671105671296</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45949.671105671296</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45949.671105671296</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45949.671105671296</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45949.671105671296</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45949.671105671296</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45949.671105671296</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45949.671105671296</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45949.671105671296</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45949.671105671296</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45949.671105671296</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45949.671105671296</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45949.671105671296</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45949.671105671296</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45949.671105671296</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45949.671105671296</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45949.671105671296</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45949.671105671296</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45949.671105671296</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45949.671105671296</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45949.671105671296</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45949.671105671296</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45949.671105671296</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45949.671105671296</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45949.671105671296</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45949.671105671296</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45949.671105671296</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45949.671105671296</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45949.671105671296</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45949.671105671296</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45949.671105671296</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45949.671105671296</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45949.671105671296</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45949.671105671296</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45949.671105671296</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45949.671105671296</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45949.671105671296</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45949.671105671296</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45949.671105671296</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45949.671105671296</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45949.671105671296</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45949.671105671296</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45949.671105671296</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45949.671105671296</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45949.671105671296</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45949.671105671296</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45949.671105671296</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45949.671105671296</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45949.671105671296</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45949.671105671296</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45949.671105671296</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45949.671105671296</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45949.671105671296</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45949.671105671296</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45949.671105671296</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45949.671105671296</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45949.671105671296</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45949.671105671296</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45949.671105671296</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45949.671105671296</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45949.671105671296</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45949.671105671296</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45949.671105671296</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45949.671105671296</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45949.671105671296</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45949.671105671296</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45949.671105671296</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45949.671105671296</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45949.671105671296</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45949.671105671296</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45949.671105671296</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45949.671105671296</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45949.671105671296</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45949.671105671296</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45949.671105671296</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45949.671105671296</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45949.671105671296</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45949.671105671296</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45949.671105671296</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45949.671105671296</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45949.671105671296</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45949.671105671296</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45949.671105671296</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45949.671105671296</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45949.671105671296</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45949.671105671296</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45949.671105671296</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45949.671105671296</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45949.671105671296</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45949.671105671296</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45949.671105671296</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45949.671105671296</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45949.671105671296</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45949.671105671296</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45949.671105671296</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45949.671105671296</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45949.671105671296</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45949.671105671296</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45949.671105671296</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45949.671105671296</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45949.671105671296</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45949.671105671296</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45949.671105671296</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45949.671105671296</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45949.671105671296</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45949.671105671296</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45949.671105671296</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45949.671105671296</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45949.671105671296</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45949.671105671296</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45949.671105671296</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45949.671105671296</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45949.671105671296</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45949.671105671296</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45949.671105671296</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45949.671105671296</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45949.671105671296</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45949.671105671296</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45949.671105671296</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45949.671105671296</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45949.671105671296</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45949.671105671296</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45949.671105671296</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45949.671105671296</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45949.671105671296</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45949.671105671296</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45949.671105671296</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45949.671105671296</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45949.671105671296</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45949.671105671296</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45949.671105671296</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45949.671105671296</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45949.671105671296</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45949.671105671296</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45949.671105671296</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45949.671105671296</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45949.671105671296</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45949.671105671296</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45949.671105671296</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45949.671105671296</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45949.671105671296</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45949.671105671296</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45949.671105671296</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45949.671105671296</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45949.671105671296</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45949.671105671296</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45949.671105671296</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45949.671105671296</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45949.671105671296</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45949.671105671296</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45949.671105671296</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45949.671105671296</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45949.671105671296</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45949.671105671296</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45949.671105671296</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45949.671105671296</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45949.671105671296</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45949.671105671296</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45949.671105671296</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45949.671105671296</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45949.671105671296</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45949.671105671296</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45949.671105671296</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45949.671105671296</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45949.671105671296</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45949.671105671296</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45949.671105671296</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45949.671105671296</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45949.671105671296</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45949.671105671296</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45949.671105671296</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45949.671105671296</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45949.671105671296</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45949.671105671296</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45949.671105671296</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45949.671105671296</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45949.671105671296</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45949.671105671296</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45949.671105671296</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45949.671105671296</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45949.671105671296</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45949.671105671296</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45949.671105671296</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45949.671105671296</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45949.671105671296</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45949.671105671296</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45949.671105671296</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45949.671105671296</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45949.671105671296</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45949.671105671296</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45949.671105671296</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45949.671105671296</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45949.671105671296</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45949.671105671296</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45949.671105671296</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45949.671105671296</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45949.671105671296</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45949.671105671296</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45949.671105671296</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45949.671105671296</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45949.671105671296</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45949.671105671296</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45949.671105671296</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45949.671105671296</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45949.671105671296</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45949.671105671296</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45949.671105671296</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45949.671105671296</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45949.671105671296</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45949.671105671296</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45949.671105671296</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45949.671105671296</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45949.671105671296</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45949.671105671296</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45949.671105671296</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45949.671105671296</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45949.671105671296</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45949.671105671296</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45949.671105671296</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row r="1348"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8"/>
  <sheetViews>
    <sheetView tabSelected="1" workbookViewId="0">
      <selection activeCell="D13" sqref="D13"/>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39070</v>
      </c>
      <c r="B2" s="143" t="str">
        <f>IFERROR(VLOOKUP(D2,DB!A:K,11,0),"")</f>
        <v>R6</v>
      </c>
      <c r="C2" s="142">
        <v>1</v>
      </c>
      <c r="D2" s="143" t="s">
        <v>34282</v>
      </c>
      <c r="E2" s="142" t="s">
        <v>38964</v>
      </c>
      <c r="F2" s="145">
        <v>45939.529062499998</v>
      </c>
      <c r="G2" s="144">
        <f ca="1">IFERROR(NOW()-F2,"-")</f>
        <v>10.142043171297701</v>
      </c>
      <c r="H2" s="145">
        <v>45927.987534722219</v>
      </c>
      <c r="I2" s="143" t="str">
        <f>IFERROR(VLOOKUP(D2,DB!A:F,6,0),"")</f>
        <v>SCECO</v>
      </c>
      <c r="J2" s="143" t="str">
        <f>IFERROR(VLOOKUP(D2,DB!A:G,7,0),"")</f>
        <v>Vandalized</v>
      </c>
      <c r="K2" s="142" t="s">
        <v>39071</v>
      </c>
      <c r="L2" s="143" t="str">
        <f>IFERROR(VLOOKUP(D2,DB!A:I,9,0),"")</f>
        <v>Latis</v>
      </c>
    </row>
    <row r="3" spans="1:16383" ht="31.5" customHeight="1">
      <c r="A3" s="142" t="s">
        <v>39072</v>
      </c>
      <c r="B3" s="142" t="str">
        <f>IFERROR(VLOOKUP(D3,DB!A:K,11,0),"")</f>
        <v>R6</v>
      </c>
      <c r="C3" s="142">
        <v>1</v>
      </c>
      <c r="D3" s="142" t="s">
        <v>34126</v>
      </c>
      <c r="E3" s="142" t="s">
        <v>38964</v>
      </c>
      <c r="F3" s="145">
        <v>45948.910879629628</v>
      </c>
      <c r="G3" s="144">
        <f ca="1">IFERROR(NOW()-F3,"-")</f>
        <v>0.76022604166792007</v>
      </c>
      <c r="H3" s="145">
        <v>45948.903344907405</v>
      </c>
      <c r="I3" s="142" t="str">
        <f>IFERROR(VLOOKUP(D3,DB!A:F,6,0),"")</f>
        <v>SCECO</v>
      </c>
      <c r="J3" s="142" t="str">
        <f>IFERROR(VLOOKUP(D3,DB!A:G,7,0),"")</f>
        <v>Vandalized</v>
      </c>
      <c r="K3" s="142" t="s">
        <v>39073</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06"/>
      <c r="B4" s="105" t="str">
        <f>IFERROR(VLOOKUP(D4,DB!A:K,11,0),"")</f>
        <v>R6</v>
      </c>
      <c r="C4" s="107">
        <v>5</v>
      </c>
      <c r="D4" s="105" t="s">
        <v>37352</v>
      </c>
      <c r="E4" s="108"/>
      <c r="F4" s="109"/>
      <c r="G4" s="78">
        <f ca="1">IFERROR(NOW()-F4,"-")</f>
        <v>45949.671105671296</v>
      </c>
      <c r="H4" s="109">
        <v>45949.640115740738</v>
      </c>
      <c r="I4" s="105" t="str">
        <f>IFERROR(VLOOKUP(D4,DB!A:F,6,0),"")</f>
        <v>SCECO+STB</v>
      </c>
      <c r="J4" s="104" t="str">
        <f>IFERROR(VLOOKUP(D4,DB!A:G,7,0),"")</f>
        <v>Vandalized</v>
      </c>
      <c r="K4" s="110" t="s">
        <v>39074</v>
      </c>
      <c r="L4" s="111" t="str">
        <f>IFERROR(VLOOKUP(D4,DB!A:I,9,0),"")</f>
        <v>Latis</v>
      </c>
    </row>
    <row r="5" spans="1:16383" ht="31.5" customHeight="1">
      <c r="A5" s="106"/>
      <c r="B5" s="105" t="str">
        <f>IFERROR(VLOOKUP(D5,DB!A:K,11,0),"")</f>
        <v>R6</v>
      </c>
      <c r="C5" s="107">
        <v>1</v>
      </c>
      <c r="D5" s="105" t="s">
        <v>32917</v>
      </c>
      <c r="E5" s="108"/>
      <c r="F5" s="109"/>
      <c r="G5" s="78">
        <f ca="1">IFERROR(NOW()-F5,"-")</f>
        <v>45949.671105671296</v>
      </c>
      <c r="H5" s="109">
        <v>45949.640115740738</v>
      </c>
      <c r="I5" s="105" t="str">
        <f>IFERROR(VLOOKUP(D5,DB!A:F,6,0),"")</f>
        <v>SCECO</v>
      </c>
      <c r="J5" s="104" t="str">
        <f>IFERROR(VLOOKUP(D5,DB!A:G,7,0),"")</f>
        <v>Dead</v>
      </c>
      <c r="K5" s="110" t="s">
        <v>39075</v>
      </c>
      <c r="L5" s="111" t="str">
        <f>IFERROR(VLOOKUP(D5,DB!A:I,9,0),"")</f>
        <v>Latis</v>
      </c>
    </row>
    <row r="6" spans="1:16383" ht="31.5" customHeight="1">
      <c r="A6" s="106"/>
      <c r="B6" s="105" t="str">
        <f>IFERROR(VLOOKUP(D6,DB!A:K,11,0),"")</f>
        <v>R6</v>
      </c>
      <c r="C6" s="107">
        <v>1</v>
      </c>
      <c r="D6" s="105" t="s">
        <v>35739</v>
      </c>
      <c r="E6" s="108"/>
      <c r="F6" s="109"/>
      <c r="G6" s="78">
        <f ca="1">IFERROR(NOW()-F6,"-")</f>
        <v>45949.671105671296</v>
      </c>
      <c r="H6" s="109">
        <v>45949.630335648151</v>
      </c>
      <c r="I6" s="105" t="str">
        <f>IFERROR(VLOOKUP(D6,DB!A:F,6,0),"")</f>
        <v>SCECO</v>
      </c>
      <c r="J6" s="104" t="str">
        <f>IFERROR(VLOOKUP(D6,DB!A:G,7,0),"")</f>
        <v>Vandalized</v>
      </c>
      <c r="K6" s="110" t="s">
        <v>39076</v>
      </c>
      <c r="L6" s="111" t="str">
        <f>IFERROR(VLOOKUP(D6,DB!A:I,9,0),"")</f>
        <v>Latis</v>
      </c>
    </row>
    <row r="7" spans="1:16383" ht="31.5" customHeight="1">
      <c r="A7" s="106"/>
      <c r="B7" s="105" t="str">
        <f>IFERROR(VLOOKUP(D7,DB!A:K,11,0),"")</f>
        <v>R6</v>
      </c>
      <c r="C7" s="107">
        <v>1</v>
      </c>
      <c r="D7" s="105" t="s">
        <v>36926</v>
      </c>
      <c r="E7" s="108"/>
      <c r="F7" s="109"/>
      <c r="G7" s="78">
        <f ca="1">IFERROR(NOW()-F7,"-")</f>
        <v>45949.671105671296</v>
      </c>
      <c r="H7" s="109">
        <v>45949.630497685182</v>
      </c>
      <c r="I7" s="105" t="str">
        <f>IFERROR(VLOOKUP(D7,DB!A:F,6,0),"")</f>
        <v>SCECO</v>
      </c>
      <c r="J7" s="104" t="str">
        <f>IFERROR(VLOOKUP(D7,DB!A:G,7,0),"")</f>
        <v>Dead</v>
      </c>
      <c r="K7" s="110" t="s">
        <v>39076</v>
      </c>
      <c r="L7" s="111" t="str">
        <f>IFERROR(VLOOKUP(D7,DB!A:I,9,0),"")</f>
        <v>Latis</v>
      </c>
    </row>
    <row r="8" spans="1:16383" ht="31.5" customHeight="1">
      <c r="A8" s="106"/>
      <c r="B8" s="105" t="str">
        <f>IFERROR(VLOOKUP(D8,DB!A:K,11,0),"")</f>
        <v/>
      </c>
      <c r="C8" s="107"/>
      <c r="D8" s="105"/>
      <c r="E8" s="108"/>
      <c r="F8" s="109"/>
      <c r="G8" s="78">
        <f ca="1">IFERROR(NOW()-F8,"-")</f>
        <v>45949.671105671296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45949.671105671296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45949.671105671296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66"/>
      <c r="E11" s="108"/>
      <c r="F11" s="109"/>
      <c r="G11" s="78">
        <f ca="1">IFERROR(NOW()-F11,"-")</f>
        <v>45949.671105671296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45949.671105671296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45949.671105671296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45949.671105671296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45949.671105671296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45949.671105671296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45949.671105671296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45949.671105671296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45949.671105671296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45949.671105671296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45949.671105671296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45949.671105671296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45949.671105671296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45949.671105671296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45949.671105671296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45949.671105671296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45949.671105671296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45949.671105671296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45949.671105671296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45949.671105671296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45949.671105671296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45949.671105671296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45949.671105671296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45949.671105671296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45949.671105671296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45949.671105671296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45949.671105671296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45949.671105671296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45949.671105671296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45949.671105671296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45949.671105671296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45949.671105671296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45949.671105671296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45949.671105671296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45949.671105671296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45949.671105671296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45949.671105671296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45949.671105671296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45949.671105671296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45949.671105671296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45949.671105671296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45949.671105671296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45949.671105671296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45949.671105671296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45949.671105671296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45949.671105671296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45949.671105671296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45949.671105671296</v>
      </c>
      <c r="H58" s="109"/>
      <c r="I58" s="105" t="str">
        <f>IFERROR(VLOOKUP(D58,DB!A:F,6,0),"")</f>
        <v/>
      </c>
      <c r="J58" s="104" t="str">
        <f>IFERROR(VLOOKUP(D58,DB!A:G,7,0),"")</f>
        <v/>
      </c>
      <c r="K58" s="110"/>
      <c r="L58" s="111" t="str">
        <f>IFERROR(VLOOKUP(D58,DB!A:I,9,0),"")</f>
        <v/>
      </c>
    </row>
  </sheetData>
  <dataValidations count="2">
    <dataValidation allowBlank="1" showInputMessage="1" showErrorMessage="1" sqref="E1" xr:uid="{380493DB-286A-4683-AF55-C78F04945A49}"/>
    <dataValidation type="list" allowBlank="1" showInputMessage="1" showErrorMessage="1" sqref="E2:E5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2025-10-19T13:06:44Z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