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98" documentId="13_ncr:1_{F6CB121F-512D-4AA6-A0C1-0FB36C537598}" xr6:coauthVersionLast="47" xr6:coauthVersionMax="47" xr10:uidLastSave="{FBD57CA9-B2BE-41CE-8AA6-ED4DF666B0F9}"/>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<sst xmlns="http://schemas.openxmlformats.org/spreadsheetml/2006/main" count="178592" uniqueCount="39079">
  <si>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</si>
  <si>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</si>
  <si>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</si>
  <si>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</si>
  <si>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</si>
  <si>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</si>
  <si>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</si>
  <si>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</si>
  <si>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</si>
  <si>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</si>
  <si>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</si>
  <si>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</si>
  <si>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</si>
  <si>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</si>
  <si>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</si>
  <si>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</si>
  <si>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</si>
  <si>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</si>
  <si>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</si>
  <si>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</si>
  <si>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</si>
  <si>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</si>
  <si>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</si>
  <si>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</si>
  <si>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</si>
  <si>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</si>
  <si>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</si>
  <si>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</si>
  <si>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</si>
  <si>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</si>
  <si>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</si>
  <si>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</si>
  <si>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</si>
  <si>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</si>
  <si>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</si>
  <si>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</si>
  <si>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</si>
  <si>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</si>
  <si>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</si>
  <si>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</si>
  <si>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</si>
  <si>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</si>
  <si>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</si>
  <si>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</si>
  <si>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</si>
  <si>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</si>
  <si>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</si>
  <si>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</si>
  <si>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</si>
  <si>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</si>
  <si>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</si>
  <si>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</si>
  <si>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</si>
  <si>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</si>
  <si>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</si>
  <si>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</si>
  <si>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</si>
  <si>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</si>
  <si>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</si>
  <si>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</si>
  <si>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</si>
  <si>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</si>
  <si>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</si>
  <si>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</si>
  <si>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</si>
  <si>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</si>
  <si>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</si>
  <si>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</si>
  <si>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</si>
  <si>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</si>
  <si>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</si>
  <si>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</si>
  <si>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</si>
  <si>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</si>
  <si>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</si>
  <si>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</si>
  <si>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</si>
  <si>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</si>
  <si>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</si>
  <si>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</si>
  <si>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</si>
  <si>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</si>
  <si>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</si>
  <si>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</si>
  <si>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</si>
  <si>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</si>
  <si>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</si>
  <si>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</si>
  <si>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</si>
  <si>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</si>
  <si>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</si>
  <si>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</si>
  <si>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</si>
  <si>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</si>
  <si>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</si>
  <si>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</si>
  <si>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</si>
  <si>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</si>
  <si>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</si>
  <si>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</si>
  <si>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</si>
  <si>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</si>
  <si>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</si>
  <si>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</si>
  <si>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</si>
  <si>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</si>
  <si>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</si>
  <si>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</si>
  <si>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</si>
  <si>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</si>
  <si>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</si>
  <si>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</si>
  <si>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</si>
  <si>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</si>
  <si>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</si>
  <si>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</si>
  <si>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</si>
  <si>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</si>
  <si>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</si>
  <si>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</si>
  <si>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</si>
  <si>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</si>
  <si>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</si>
  <si>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</si>
  <si>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</si>
  <si>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</si>
  <si>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</si>
  <si>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</si>
  <si>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</si>
  <si>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</si>
  <si>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</si>
  <si>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</si>
  <si>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</si>
  <si>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</si>
  <si>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</si>
  <si>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</si>
  <si>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</si>
  <si>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</si>
  <si>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</si>
  <si>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</si>
  <si>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</si>
  <si>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</si>
  <si>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</si>
  <si>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</si>
  <si>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</si>
  <si>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</si>
  <si>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</si>
  <si>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</si>
  <si>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</si>
  <si>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</si>
  <si>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</si>
  <si>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</si>
  <si>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</si>
  <si>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</si>
  <si>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</si>
  <si>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</si>
  <si>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</si>
  <si>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</si>
  <si>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</si>
  <si>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</si>
  <si>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</si>
  <si>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</si>
  <si>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</si>
  <si>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</si>
  <si>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</si>
  <si>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</si>
  <si>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</si>
  <si>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</si>
  <si>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</si>
  <si>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</si>
  <si>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</si>
  <si>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</si>
  <si>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</si>
  <si>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</si>
  <si>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</si>
  <si>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</si>
  <si>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</si>
  <si>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</si>
  <si>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</si>
  <si>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</si>
  <si>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</si>
  <si>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</si>
  <si>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</si>
  <si>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</si>
  <si>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</si>
  <si>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</si>
  <si>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</si>
  <si>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</si>
  <si>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</si>
  <si>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</si>
  <si>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</si>
  <si>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</si>
  <si>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</si>
  <si>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</si>
  <si>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</si>
  <si>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</si>
  <si>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</si>
  <si>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</si>
  <si>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</si>
  <si>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</si>
  <si>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</si>
  <si>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</si>
  <si>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</si>
  <si>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</si>
  <si>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</si>
  <si>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</si>
  <si>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</si>
  <si>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</si>
  <si>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</si>
  <si>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</si>
  <si>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</si>
  <si>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</si>
  <si>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</si>
  <si>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</si>
  <si>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</si>
  <si>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</si>
  <si>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</si>
  <si>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</si>
  <si>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</si>
  <si>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</si>
  <si>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</si>
  <si>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</si>
  <si>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</si>
  <si>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</si>
  <si>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</si>
  <si>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</si>
  <si>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</si>
  <si>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</si>
  <si>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</si>
  <si>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</si>
  <si>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</si>
  <si>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</si>
  <si>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</si>
  <si>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</si>
  <si>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</si>
  <si>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</si>
  <si>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</si>
  <si>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</si>
  <si>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</si>
  <si>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</si>
  <si>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</si>
  <si>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</si>
  <si>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</si>
  <si>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</si>
  <si>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</si>
  <si>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</si>
  <si>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</si>
  <si>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</si>
  <si>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</si>
  <si>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</si>
  <si>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</si>
  <si>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</si>
  <si>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</si>
  <si>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</si>
  <si>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</si>
  <si>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</si>
  <si>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</si>
  <si>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</si>
  <si>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</si>
  <si>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</si>
  <si>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</si>
  <si>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</si>
  <si>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</si>
  <si>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</si>
  <si>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</si>
  <si>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</si>
  <si>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</si>
  <si>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</si>
  <si>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</si>
  <si>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</si>
  <si>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</si>
  <si>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</si>
  <si>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</si>
  <si>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</si>
  <si>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</si>
  <si>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</si>
  <si>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</si>
  <si>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</si>
  <si>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</si>
  <si>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</si>
  <si>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</si>
  <si>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</si>
  <si>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</si>
  <si>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</si>
  <si>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</si>
  <si>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</si>
  <si>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</si>
  <si>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</si>
  <si>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</si>
  <si>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</si>
  <si>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</si>
  <si>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</si>
  <si>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</si>
  <si>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</si>
  <si>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</si>
  <si>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</si>
  <si>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</si>
  <si>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</si>
  <si>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</si>
  <si>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</si>
  <si>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</si>
  <si>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</si>
  <si>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</si>
  <si>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</si>
  <si>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</si>
  <si>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</si>
  <si>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</si>
  <si>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</si>
  <si>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</si>
  <si>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</si>
  <si>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</si>
  <si>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</si>
  <si>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</si>
  <si>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</si>
  <si>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</si>
  <si>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</si>
  <si>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</si>
  <si>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</si>
  <si>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</si>
  <si>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</si>
  <si>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</si>
  <si>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</si>
  <si>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</si>
  <si>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</si>
  <si>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</si>
  <si>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</si>
  <si>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</si>
  <si>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</si>
  <si>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</si>
  <si>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</si>
  <si>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</si>
  <si>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</si>
  <si>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</si>
  <si>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</si>
  <si>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</si>
  <si>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</si>
  <si>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</si>
  <si>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</si>
  <si>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</si>
  <si>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</si>
  <si>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</si>
  <si>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</si>
  <si>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</si>
  <si>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</si>
  <si>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</si>
  <si>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</si>
  <si>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</si>
  <si>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</si>
  <si>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</si>
  <si>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</si>
  <si>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</si>
  <si>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</si>
  <si>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</si>
  <si>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</si>
  <si>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</si>
  <si>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</si>
  <si>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</si>
  <si>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</si>
  <si>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</si>
  <si>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</si>
  <si>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</si>
  <si>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</si>
  <si>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</si>
  <si>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</si>
  <si>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</si>
  <si>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</si>
  <si>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</si>
  <si>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</si>
  <si>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</si>
  <si>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</si>
  <si>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</si>
  <si>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</si>
  <si>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</si>
  <si>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</si>
  <si>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</si>
  <si>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</si>
  <si>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</si>
  <si>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</si>
  <si>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</si>
  <si>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</si>
  <si>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</si>
  <si>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</si>
  <si>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</si>
  <si>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</si>
  <si>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</si>
  <si>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</si>
  <si>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</si>
  <si>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</si>
  <si>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</si>
  <si>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</si>
  <si>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</si>
  <si>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</si>
  <si>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</si>
  <si>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</si>
  <si>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</si>
  <si>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</si>
  <si>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</si>
  <si>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</si>
  <si>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</si>
  <si>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</si>
  <si>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</si>
  <si>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</si>
  <si>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</si>
  <si>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</si>
  <si>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</si>
  <si>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</si>
  <si>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</si>
  <si>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</si>
  <si>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</si>
  <si>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</si>
  <si>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</si>
  <si>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</si>
  <si>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</si>
  <si>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</si>
  <si>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</si>
  <si>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</si>
  <si>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</si>
  <si>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</si>
  <si>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</si>
  <si>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</si>
  <si>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</si>
  <si>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</si>
  <si>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</si>
  <si>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</si>
  <si>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</si>
  <si>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</si>
  <si>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</si>
  <si>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</si>
  <si>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</si>
  <si>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</si>
  <si>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</si>
  <si>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</si>
  <si>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</si>
  <si>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</si>
  <si>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</si>
  <si>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</si>
  <si>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</si>
  <si>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</si>
  <si>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</si>
  <si>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</si>
  <si>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</si>
  <si>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</si>
  <si>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</si>
  <si>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</si>
  <si>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</si>
  <si>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</si>
  <si>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</si>
  <si>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</si>
  <si>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</si>
  <si>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</si>
  <si>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</si>
  <si>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</si>
  <si>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</si>
  <si>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</si>
  <si>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</si>
  <si>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</si>
  <si>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</si>
  <si>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</si>
  <si>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</si>
  <si>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</si>
  <si>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</si>
  <si>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</si>
  <si>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</si>
  <si>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</si>
  <si>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</si>
  <si>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</si>
  <si>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</si>
  <si>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</si>
  <si>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</si>
  <si>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</si>
  <si>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</si>
  <si>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</si>
  <si>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</si>
  <si>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</si>
  <si>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</si>
  <si>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</si>
  <si>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</si>
  <si>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</si>
  <si>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</si>
  <si>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</si>
  <si>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</si>
  <si>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</si>
  <si>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</si>
  <si>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</si>
  <si>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</si>
  <si>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</si>
  <si>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</si>
  <si>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</si>
  <si>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</si>
  <si>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</si>
  <si>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</si>
  <si>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</si>
  <si>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</si>
  <si>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</si>
  <si>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</si>
  <si>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</si>
  <si>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</si>
  <si>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</si>
  <si>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</si>
  <si>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</si>
  <si>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</si>
  <si>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</si>
  <si>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</si>
  <si>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</si>
  <si>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</si>
  <si>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</si>
  <si>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</si>
  <si>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</si>
  <si>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</si>
  <si>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</si>
  <si>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</si>
  <si>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</si>
  <si>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</si>
  <si>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</si>
  <si>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</si>
  <si>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</si>
  <si>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</si>
  <si>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</si>
  <si>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</si>
  <si>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</si>
  <si>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</si>
  <si>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</si>
  <si>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</si>
  <si>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</si>
  <si>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</si>
  <si>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</si>
  <si>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</si>
  <si>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</si>
  <si>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</si>
  <si>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</si>
  <si>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</si>
  <si>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</si>
  <si>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</si>
  <si>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</si>
  <si>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</si>
  <si>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</si>
  <si>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</si>
  <si>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</si>
  <si>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</si>
  <si>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</si>
  <si>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</si>
  <si>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</si>
  <si>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</si>
  <si>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</si>
  <si>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</si>
  <si>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</si>
  <si>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</si>
  <si>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</si>
  <si>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</si>
  <si>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</si>
  <si>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</si>
  <si>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</si>
  <si>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</si>
  <si>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</si>
  <si>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</si>
  <si>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</si>
  <si>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</si>
  <si>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</si>
  <si>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</si>
  <si>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</si>
  <si>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</si>
  <si>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</si>
  <si>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</si>
  <si>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</si>
  <si>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</si>
  <si>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</si>
  <si>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</si>
  <si>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</si>
  <si>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</si>
  <si>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</si>
  <si>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</si>
  <si>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</si>
  <si>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</si>
  <si>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</si>
  <si>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</si>
  <si>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</si>
  <si>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</si>
  <si>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</si>
  <si>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</si>
  <si>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</si>
  <si>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</si>
  <si>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</si>
  <si>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</si>
  <si>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</si>
  <si>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</si>
  <si>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</si>
  <si>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</si>
  <si>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</si>
  <si>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</si>
  <si>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</si>
  <si>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</si>
  <si>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</si>
  <si>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</si>
  <si>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</si>
  <si>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</si>
  <si>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</si>
  <si>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</si>
  <si>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</si>
  <si>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</si>
  <si>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</si>
  <si>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</si>
  <si>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</si>
  <si>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</si>
  <si>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</si>
  <si>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</si>
  <si>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</si>
  <si>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</si>
  <si>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</si>
  <si>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</si>
  <si>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</si>
  <si>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</si>
  <si>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</si>
  <si>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</si>
  <si>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</si>
  <si>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</si>
  <si>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</si>
  <si>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</si>
  <si>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</si>
  <si>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</si>
  <si>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</si>
  <si>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</si>
  <si>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</si>
  <si>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</si>
  <si>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</si>
  <si>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</si>
  <si>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</si>
  <si>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</si>
  <si>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</si>
  <si>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</si>
  <si>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</si>
  <si>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</si>
  <si>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</si>
  <si>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</si>
  <si>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</si>
  <si>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</si>
  <si>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</si>
  <si>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</si>
  <si>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</si>
  <si>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</si>
  <si>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</si>
  <si>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</si>
  <si>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</si>
  <si>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</si>
  <si>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</si>
  <si>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</si>
  <si>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</si>
  <si>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</si>
  <si>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</si>
  <si>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</si>
  <si>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</si>
  <si>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</si>
  <si>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</si>
  <si>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</si>
  <si>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</si>
  <si>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</si>
  <si>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</si>
  <si>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</si>
  <si>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</si>
  <si>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</si>
  <si>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</si>
  <si>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</si>
  <si>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</si>
  <si>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</si>
  <si>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</si>
  <si>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</si>
  <si>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</si>
  <si>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</si>
  <si>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</si>
  <si>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</si>
  <si>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</si>
  <si>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</si>
  <si>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</si>
  <si>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</si>
  <si>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</si>
  <si>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</si>
  <si>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</si>
  <si>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</si>
  <si>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</si>
  <si>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</si>
  <si>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</si>
  <si>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</si>
  <si>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</si>
  <si>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</si>
  <si>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</si>
  <si>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</si>
  <si>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</si>
  <si>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</si>
  <si>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</si>
  <si>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</si>
  <si>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</si>
  <si>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</si>
  <si>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</si>
  <si>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</si>
  <si>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</si>
  <si>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</si>
  <si>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</si>
  <si>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</si>
  <si>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</si>
  <si>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</si>
  <si>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</si>
  <si>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</si>
  <si>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</si>
  <si>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</si>
  <si>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</si>
  <si>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</si>
  <si>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</si>
  <si>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</si>
  <si>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</si>
  <si>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</si>
  <si>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</si>
  <si>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</si>
  <si>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</si>
  <si>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</si>
  <si>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</si>
  <si>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</si>
  <si>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</si>
  <si>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</si>
  <si>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</si>
  <si>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</si>
  <si>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</si>
  <si>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</si>
  <si>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</si>
  <si>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</si>
  <si>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</si>
  <si>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</si>
  <si>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</si>
  <si>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</si>
  <si>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</si>
  <si>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</si>
  <si>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</si>
  <si>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</si>
  <si>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</si>
  <si>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</si>
  <si>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</si>
  <si>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</si>
  <si>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</si>
  <si>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</si>
  <si>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</si>
  <si>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</si>
  <si>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</si>
  <si>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</si>
  <si>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</si>
  <si>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</si>
  <si>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</si>
  <si>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</si>
  <si>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</si>
  <si>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</si>
  <si>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</si>
  <si>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</si>
  <si>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</si>
  <si>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</si>
  <si>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</si>
  <si>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</si>
  <si>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</si>
  <si>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</si>
  <si>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</si>
  <si>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</si>
  <si>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</si>
  <si>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</si>
  <si>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</si>
  <si>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</si>
  <si>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</si>
  <si>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</si>
  <si>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</si>
  <si>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</si>
  <si>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</si>
  <si>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</si>
  <si>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</si>
  <si>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</si>
  <si>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</si>
  <si>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</si>
  <si>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</si>
  <si>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</si>
  <si>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</si>
  <si>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</si>
  <si>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</si>
  <si>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</si>
  <si>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</si>
  <si>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</si>
  <si>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</si>
  <si>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</si>
  <si>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</si>
  <si>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</si>
  <si>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</si>
  <si>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</si>
  <si>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</si>
  <si>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</si>
  <si>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</si>
  <si>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</si>
  <si>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</si>
  <si>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</si>
  <si>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</si>
  <si>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</si>
  <si>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</si>
  <si>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</si>
  <si>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</si>
  <si>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</si>
  <si>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</si>
  <si>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</si>
  <si>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</si>
  <si>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</si>
  <si>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</si>
  <si>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</si>
  <si>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</si>
  <si>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</si>
  <si>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</si>
  <si>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</si>
  <si>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</si>
  <si>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</si>
  <si>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</si>
  <si>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</si>
  <si>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</si>
  <si>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</si>
  <si>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</si>
  <si>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</si>
  <si>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</si>
  <si>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</si>
  <si>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</si>
  <si>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</si>
  <si>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</si>
  <si>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</si>
  <si>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</si>
  <si>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</si>
  <si>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</si>
  <si>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</si>
  <si>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</si>
  <si>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</si>
  <si>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</si>
  <si>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</si>
  <si>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</si>
  <si>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</si>
  <si>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</si>
  <si>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</si>
  <si>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</si>
  <si>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</si>
  <si>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</si>
  <si>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</si>
  <si>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</si>
  <si>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</si>
  <si>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</si>
  <si>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</si>
  <si>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</si>
  <si>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</si>
  <si>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</si>
  <si>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</si>
  <si>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</si>
  <si>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</si>
  <si>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</si>
  <si>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</si>
  <si>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</si>
  <si>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</si>
  <si>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</si>
  <si>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</si>
  <si>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</si>
  <si>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</si>
  <si>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</si>
  <si>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</si>
  <si>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</si>
  <si>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</si>
  <si>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</si>
  <si>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</si>
  <si>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</si>
  <si>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</si>
  <si>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</si>
  <si>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</si>
  <si>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</si>
  <si>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</si>
  <si>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</si>
  <si>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</si>
  <si>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</si>
  <si>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</si>
  <si>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</si>
  <si>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</si>
  <si>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</si>
  <si>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</si>
  <si>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</si>
  <si>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</si>
  <si>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</si>
  <si>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</si>
  <si>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</si>
  <si>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</si>
  <si>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</si>
  <si>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</si>
  <si>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</si>
  <si>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</si>
  <si>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</si>
  <si>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</si>
  <si>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</si>
  <si>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</si>
  <si>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</si>
  <si>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</si>
  <si>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</si>
  <si>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</si>
  <si>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</si>
  <si>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</si>
  <si>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</si>
  <si>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</si>
  <si>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</si>
  <si>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</si>
  <si>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</si>
  <si>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</si>
  <si>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</si>
  <si>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</si>
  <si>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</si>
  <si>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</si>
  <si>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</si>
  <si>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</si>
  <si>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</si>
  <si>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</si>
  <si>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</si>
  <si>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</si>
  <si>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</si>
  <si>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</si>
  <si>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</si>
  <si>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</si>
  <si>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</si>
  <si>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</si>
  <si>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</si>
  <si>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</si>
  <si>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</si>
  <si>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</si>
  <si>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</si>
  <si>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</si>
  <si>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</si>
  <si>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</si>
  <si>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</si>
  <si>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</si>
  <si>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</si>
  <si>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</si>
  <si>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</si>
  <si>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</si>
  <si>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</si>
  <si>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</si>
  <si>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</si>
  <si>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</si>
  <si>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</si>
  <si>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</si>
  <si>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</si>
  <si>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</si>
  <si>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</si>
  <si>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</si>
  <si>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</si>
  <si>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</si>
  <si>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</si>
  <si>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</si>
  <si>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</si>
  <si>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</si>
  <si>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</si>
  <si>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</si>
  <si>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</si>
  <si>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</si>
  <si>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</si>
  <si>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</si>
  <si>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</si>
  <si>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</si>
  <si>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</si>
  <si>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</si>
  <si>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</si>
  <si>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</si>
  <si>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</si>
  <si>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</si>
  <si>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</si>
  <si>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</si>
  <si>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</si>
  <si>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</si>
  <si>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</si>
  <si>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</si>
  <si>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</si>
  <si>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</si>
  <si>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</si>
  <si>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</si>
  <si>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</si>
  <si>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</si>
  <si>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</si>
  <si>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</si>
  <si>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</si>
  <si>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</si>
  <si>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</si>
  <si>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</si>
  <si>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</si>
  <si>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</si>
  <si>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</si>
  <si>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</si>
  <si>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</si>
  <si>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</si>
  <si>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</si>
  <si>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</si>
  <si>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</si>
  <si>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</si>
  <si>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</si>
  <si>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</si>
  <si>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</si>
  <si>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</si>
  <si>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</si>
  <si>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</si>
  <si>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</si>
  <si>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</si>
  <si>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</si>
  <si>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</si>
  <si>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</si>
  <si>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</si>
  <si>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</si>
  <si>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</si>
  <si>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</si>
  <si>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</si>
  <si>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</si>
  <si>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</si>
  <si>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</si>
  <si>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</si>
  <si>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</si>
  <si>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</si>
  <si>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</si>
  <si>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</si>
  <si>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</si>
  <si>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</si>
  <si>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</si>
  <si>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</si>
  <si>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</si>
  <si>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</si>
  <si>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</si>
  <si>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</si>
  <si>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</si>
  <si>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</si>
  <si>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</si>
  <si>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</si>
  <si>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</si>
  <si>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</si>
  <si>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</si>
  <si>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</si>
  <si>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</si>
  <si>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</si>
  <si>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</si>
  <si>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</si>
  <si>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</si>
  <si>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</si>
  <si>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</si>
  <si>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</si>
  <si>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</si>
  <si>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</si>
  <si>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</si>
  <si>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</si>
  <si>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</si>
  <si>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</si>
  <si>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</si>
  <si>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</si>
  <si>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</si>
  <si>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</si>
  <si>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</si>
  <si>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</si>
  <si>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</si>
  <si>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</si>
  <si>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</si>
  <si>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</si>
  <si>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</si>
  <si>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</si>
  <si>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</si>
  <si>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</si>
  <si>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</si>
  <si>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</si>
  <si>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</si>
  <si>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</si>
  <si>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</si>
  <si>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</si>
  <si>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</si>
  <si>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</si>
  <si>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</si>
  <si>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</si>
  <si>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</si>
  <si>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</si>
  <si>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</si>
  <si>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</si>
  <si>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</si>
  <si>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</si>
  <si>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</si>
  <si>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</si>
  <si>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</si>
  <si>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</si>
  <si>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</si>
  <si>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</si>
  <si>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</si>
  <si>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</si>
  <si>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</si>
  <si>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</si>
  <si>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</si>
  <si>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</si>
  <si>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</si>
  <si>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</si>
  <si>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</si>
  <si>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</si>
  <si>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</si>
  <si>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</si>
  <si>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</si>
  <si>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</si>
  <si>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</si>
  <si>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</si>
  <si>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</si>
  <si>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</si>
  <si>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</si>
  <si>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</si>
  <si>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</si>
  <si>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</si>
  <si>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</si>
  <si>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</si>
  <si>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</si>
  <si>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</si>
  <si>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</si>
  <si>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</si>
  <si>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</si>
  <si>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</si>
  <si>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</si>
  <si>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</si>
  <si>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</si>
  <si>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</si>
  <si>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</si>
  <si>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</si>
  <si>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</si>
  <si>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</si>
  <si>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</si>
  <si>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</si>
  <si>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</si>
  <si>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</si>
  <si>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</si>
  <si>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</si>
  <si>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</si>
  <si>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</si>
  <si>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</si>
  <si>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</si>
  <si>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</si>
  <si>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</si>
  <si>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</si>
  <si>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</si>
  <si>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</si>
  <si>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</si>
  <si>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</si>
  <si>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</si>
  <si>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</si>
  <si>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</si>
  <si>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</si>
  <si>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</si>
  <si>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</si>
  <si>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</si>
  <si>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</si>
  <si>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</si>
  <si>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</si>
  <si>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</si>
  <si>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</si>
  <si>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</si>
  <si>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</si>
  <si>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</si>
  <si>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</si>
  <si>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</si>
  <si>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</si>
  <si>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</si>
  <si>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</si>
  <si>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</si>
  <si>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</si>
  <si>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</si>
  <si>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</si>
  <si>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</si>
  <si>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</si>
  <si>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</si>
  <si>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</si>
  <si>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</si>
  <si>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</si>
  <si>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</si>
  <si>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</si>
  <si>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</si>
  <si>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</si>
  <si>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</si>
  <si>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</si>
  <si>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</si>
  <si>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</si>
  <si>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</si>
  <si>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</si>
  <si>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</si>
  <si>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</si>
  <si>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</si>
  <si>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</si>
  <si>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</si>
  <si>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</si>
  <si>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</si>
  <si>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</si>
  <si>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</si>
  <si>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</si>
  <si>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</si>
  <si>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</si>
  <si>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</si>
  <si>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</si>
  <si>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</si>
  <si>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</si>
  <si>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</si>
  <si>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</si>
  <si>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</si>
  <si>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</si>
  <si>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</si>
  <si>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</si>
  <si>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</si>
  <si>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</si>
  <si>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</si>
  <si>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</si>
  <si>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</si>
  <si>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</si>
  <si>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</si>
  <si>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</si>
  <si>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</si>
  <si>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</si>
  <si>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</si>
  <si>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</si>
  <si>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</si>
  <si>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</si>
  <si>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</si>
  <si>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</si>
  <si>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</si>
  <si>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</si>
  <si>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</si>
  <si>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</si>
  <si>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</si>
  <si>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</si>
  <si>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</si>
  <si>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</si>
  <si>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</si>
  <si>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</si>
  <si>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</si>
  <si>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</si>
  <si>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</si>
  <si>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</si>
  <si>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</si>
  <si>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</si>
  <si>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</si>
  <si>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</si>
  <si>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</si>
  <si>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</si>
  <si>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</si>
  <si>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</si>
  <si>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</si>
  <si>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</si>
  <si>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</si>
  <si>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</si>
  <si>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</si>
  <si>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</si>
  <si>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</si>
  <si>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</si>
  <si>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</si>
  <si>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</si>
  <si>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</si>
  <si>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</si>
  <si>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</si>
  <si>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</si>
  <si>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</si>
  <si>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</si>
  <si>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</si>
  <si>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</si>
  <si>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</si>
  <si>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</si>
  <si>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</si>
  <si>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</si>
  <si>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</si>
  <si>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</si>
  <si>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</si>
  <si>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</si>
  <si>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</si>
  <si>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</si>
  <si>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</si>
  <si>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</si>
  <si>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</si>
  <si>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</si>
  <si>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</si>
  <si>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</si>
  <si>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</si>
  <si>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</si>
  <si>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</si>
  <si>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</si>
  <si>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</si>
  <si>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</si>
  <si>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</si>
  <si>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</si>
  <si>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</si>
  <si>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</si>
  <si>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</si>
  <si>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</si>
  <si>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</si>
  <si>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</si>
  <si>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</si>
  <si>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</si>
  <si>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</si>
  <si>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</si>
  <si>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</si>
  <si>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</si>
  <si>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</si>
  <si>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</si>
  <si>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</si>
  <si>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</si>
  <si>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</si>
  <si>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</si>
  <si>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</si>
  <si>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</si>
  <si>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</si>
  <si>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</si>
  <si>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</si>
  <si>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</si>
  <si>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</si>
  <si>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</si>
  <si>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</si>
  <si>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</si>
  <si>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</si>
  <si>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</si>
  <si>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</si>
  <si>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</si>
  <si>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</si>
  <si>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</si>
  <si>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</si>
  <si>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</si>
  <si>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</si>
  <si>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</si>
  <si>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</si>
  <si>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</si>
  <si>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</si>
  <si>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</si>
  <si>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</si>
  <si>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</si>
  <si>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</si>
  <si>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</si>
  <si>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</si>
  <si>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</si>
  <si>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</si>
  <si>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</si>
  <si>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</si>
  <si>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</si>
  <si>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</si>
  <si>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</si>
  <si>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</si>
  <si>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</si>
  <si>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</si>
  <si>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</si>
  <si>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</si>
  <si>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</si>
  <si>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</si>
  <si>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</si>
  <si>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</si>
  <si>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</si>
  <si>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</si>
  <si>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</si>
  <si>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</si>
  <si>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</si>
  <si>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</si>
  <si>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</si>
  <si>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</si>
  <si>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</si>
  <si>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</si>
  <si>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</si>
  <si>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</si>
  <si>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</si>
  <si>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</si>
  <si>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</si>
  <si>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</si>
  <si>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</si>
  <si>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</si>
  <si>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</si>
  <si>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</si>
  <si>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</si>
  <si>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</si>
  <si>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</si>
  <si>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</si>
  <si>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</si>
  <si>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</si>
  <si>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</si>
  <si>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</si>
  <si>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</si>
  <si>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</si>
  <si>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</si>
  <si>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</si>
  <si>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</si>
  <si>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</si>
  <si>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</si>
  <si>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</si>
  <si>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</si>
  <si>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</si>
  <si>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</si>
  <si>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</si>
  <si>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</si>
  <si>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</si>
  <si>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</si>
  <si>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</si>
  <si>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</si>
  <si>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</si>
  <si>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</si>
  <si>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</si>
  <si>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</si>
  <si>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</si>
  <si>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</si>
  <si>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</si>
  <si>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</si>
  <si>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</si>
  <si>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</si>
  <si>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</si>
  <si>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</si>
  <si>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</si>
  <si>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</si>
  <si>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</si>
  <si>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</si>
  <si>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</si>
  <si>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</si>
  <si>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</si>
  <si>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</si>
  <si>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</si>
  <si>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</si>
  <si>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</si>
  <si>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</si>
  <si>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</si>
  <si>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</si>
  <si>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</si>
  <si>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</si>
  <si>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</si>
  <si>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</si>
  <si>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</si>
  <si>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</si>
  <si>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</si>
  <si>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</si>
  <si>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</si>
  <si>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</si>
  <si>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</si>
  <si>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</si>
  <si>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</si>
  <si>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</si>
  <si>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</si>
  <si>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</si>
  <si>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</si>
  <si>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</si>
  <si>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</si>
  <si>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</si>
  <si>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</si>
  <si>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</si>
  <si>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</si>
  <si>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</si>
  <si>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</si>
  <si>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</si>
  <si>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</si>
  <si>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</si>
  <si>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</si>
  <si>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</si>
  <si>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</si>
  <si>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</si>
  <si>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</si>
  <si>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</si>
  <si>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</si>
  <si>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</si>
  <si>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</si>
  <si>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</si>
  <si>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</si>
  <si>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</si>
  <si>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</si>
  <si>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</si>
  <si>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</si>
  <si>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</si>
  <si>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</si>
  <si>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</si>
  <si>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</si>
  <si>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</si>
  <si>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</si>
  <si>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</si>
  <si>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</si>
  <si>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</si>
  <si>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</si>
  <si>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</si>
  <si>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</si>
  <si>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</si>
  <si>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</si>
  <si>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</si>
  <si>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</si>
  <si>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</si>
  <si>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</si>
  <si>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</si>
  <si>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</si>
  <si>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</si>
  <si>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</si>
  <si>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</si>
  <si>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</si>
  <si>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</si>
  <si>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</si>
  <si>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</si>
  <si>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</si>
  <si>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</si>
  <si>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</si>
  <si>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</si>
  <si>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</si>
  <si>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</si>
  <si>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</si>
  <si>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</si>
  <si>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</si>
  <si>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</si>
  <si>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</si>
  <si>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</si>
  <si>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</si>
  <si>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</si>
  <si>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</si>
  <si>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</si>
  <si>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</si>
  <si>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</si>
  <si>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</si>
  <si>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</si>
  <si>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</si>
  <si>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</si>
  <si>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</si>
  <si>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</si>
  <si>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</si>
  <si>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</si>
  <si>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</si>
  <si>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</si>
  <si>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</si>
  <si>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</si>
  <si>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</si>
  <si>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</si>
  <si>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</si>
  <si>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</si>
  <si>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</si>
  <si>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</si>
  <si>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</si>
  <si>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</si>
  <si>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</si>
  <si>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</si>
  <si>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</si>
  <si>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</si>
  <si>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</si>
  <si>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</si>
  <si>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</si>
  <si>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</si>
  <si>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</si>
  <si>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</si>
  <si>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</si>
  <si>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</si>
  <si>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</si>
  <si>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</si>
  <si>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</si>
  <si>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</si>
  <si>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</si>
  <si>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</si>
  <si>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</si>
  <si>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</si>
  <si>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</si>
  <si>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</si>
  <si>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</si>
  <si>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</si>
  <si>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</si>
  <si>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</si>
  <si>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</si>
  <si>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</si>
  <si>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</si>
  <si>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</si>
  <si>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</si>
  <si>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</si>
  <si>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</si>
  <si>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</si>
  <si>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</si>
  <si>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</si>
  <si>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</si>
  <si>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</si>
  <si>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</si>
  <si>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</si>
  <si>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</si>
  <si>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</si>
  <si>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</si>
  <si>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</si>
  <si>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</si>
  <si>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</si>
  <si>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</si>
  <si>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</si>
  <si>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</si>
  <si>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</si>
  <si>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</si>
  <si>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</si>
  <si>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</si>
  <si>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</si>
  <si>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</si>
  <si>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</si>
  <si>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</si>
  <si>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</si>
  <si>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</si>
  <si>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</si>
  <si>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</si>
  <si>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</si>
  <si>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</si>
  <si>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</si>
  <si>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</si>
  <si>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</si>
  <si>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</si>
  <si>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</si>
  <si>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</si>
  <si>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</si>
  <si>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</si>
  <si>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</si>
  <si>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</si>
  <si>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</si>
  <si>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</si>
  <si>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</si>
  <si>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</si>
  <si>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</si>
  <si>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</si>
  <si>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</si>
  <si>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</si>
  <si>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</si>
  <si>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</si>
  <si>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</si>
  <si>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</si>
  <si>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</si>
  <si>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</si>
  <si>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</si>
  <si>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</si>
  <si>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</si>
  <si>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</si>
  <si>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</si>
  <si>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</si>
  <si>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</si>
  <si>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</si>
  <si>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</si>
  <si>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</si>
  <si>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</si>
  <si>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</si>
  <si>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</si>
  <si>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</si>
  <si>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</si>
  <si>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</si>
  <si>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</si>
  <si>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</si>
  <si>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</si>
  <si>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</si>
  <si>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</si>
  <si>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</si>
  <si>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</si>
  <si>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</si>
  <si>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</si>
  <si>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</si>
  <si>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</si>
  <si>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</si>
  <si>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</si>
  <si>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</si>
  <si>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</si>
  <si>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</si>
  <si>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</si>
  <si>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</si>
  <si>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</si>
  <si>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</si>
  <si>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</si>
  <si>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</si>
  <si>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</si>
  <si>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</si>
  <si>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</si>
  <si>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</si>
  <si>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</si>
  <si>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</si>
  <si>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</si>
  <si>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</si>
  <si>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</si>
  <si>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</si>
  <si>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</si>
  <si>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</si>
  <si>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</si>
  <si>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</si>
  <si>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</si>
  <si>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</si>
  <si>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</si>
  <si>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</si>
  <si>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</si>
  <si>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</si>
  <si>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</si>
  <si>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</si>
  <si>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</si>
  <si>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</si>
  <si>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</si>
  <si>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</si>
  <si>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</si>
  <si>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</si>
  <si>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</si>
  <si>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</si>
  <si>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</si>
  <si>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</si>
  <si>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</si>
  <si>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</si>
  <si>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</si>
  <si>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</si>
  <si>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</si>
  <si>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</si>
  <si>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</si>
  <si>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</si>
  <si>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</si>
  <si>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</si>
  <si>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</si>
  <si>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</si>
  <si>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</si>
  <si>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</si>
  <si>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</si>
  <si>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</si>
  <si>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</si>
  <si>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</si>
  <si>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</si>
  <si>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</si>
  <si>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</si>
  <si>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</si>
  <si>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</si>
  <si>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</si>
  <si>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</si>
  <si>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</si>
  <si>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</si>
  <si>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</si>
  <si>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</si>
  <si>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</si>
  <si>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</si>
  <si>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</si>
  <si>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</si>
  <si>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</si>
  <si>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</si>
  <si>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</si>
  <si>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</si>
  <si>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</si>
  <si>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</si>
  <si>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</si>
  <si>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</si>
  <si>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</si>
  <si>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</si>
  <si>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</si>
  <si>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</si>
  <si>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</si>
  <si>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</si>
  <si>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</si>
  <si>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</si>
  <si>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</si>
  <si>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</si>
  <si>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</si>
  <si>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</si>
  <si>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</si>
  <si>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</si>
  <si>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</si>
  <si>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</si>
  <si>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</si>
  <si>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</si>
  <si>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</si>
  <si>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</si>
  <si>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</si>
  <si>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</si>
  <si>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</si>
  <si>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</si>
  <si>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</si>
  <si>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</si>
  <si>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</si>
  <si>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</si>
  <si>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</si>
  <si>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</si>
  <si>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</si>
  <si>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</si>
  <si>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</si>
  <si>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</si>
  <si>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</si>
  <si>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</si>
  <si>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</si>
  <si>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</si>
  <si>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</si>
  <si>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</si>
  <si>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</si>
  <si>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</si>
  <si>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</si>
  <si>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</si>
  <si>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</si>
  <si>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</si>
  <si>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</si>
  <si>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</si>
  <si>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</si>
  <si>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</si>
  <si>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</si>
  <si>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</si>
  <si>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</si>
  <si>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</si>
  <si>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</si>
  <si>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</si>
  <si>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</si>
  <si>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</si>
  <si>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</si>
  <si>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</si>
  <si>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</si>
  <si>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</si>
  <si>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</si>
  <si>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</si>
  <si>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</si>
  <si>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</si>
  <si>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</si>
  <si>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</si>
  <si>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</si>
  <si>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</si>
  <si>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</si>
  <si>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</si>
  <si>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</si>
  <si>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</si>
  <si>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</si>
  <si>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</si>
  <si>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</si>
  <si>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</si>
  <si>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</si>
  <si>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</si>
  <si>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</si>
  <si>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</si>
  <si>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</si>
  <si>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</si>
  <si>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</si>
  <si>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</si>
  <si>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</si>
  <si>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</si>
  <si>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</si>
  <si>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</si>
  <si>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</si>
  <si>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</si>
  <si>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</si>
  <si>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</si>
  <si>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</si>
  <si>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</si>
  <si>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</si>
  <si>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</si>
  <si>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</si>
  <si>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</si>
  <si>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</si>
  <si>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</si>
  <si>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</si>
  <si>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</si>
  <si>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</si>
  <si>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</si>
  <si>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</si>
  <si>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</si>
  <si>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</si>
  <si>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</si>
  <si>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</si>
  <si>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</si>
  <si>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</si>
  <si>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</si>
  <si>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</si>
  <si>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</si>
  <si>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</si>
  <si>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</si>
  <si>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</si>
  <si>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</si>
  <si>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</si>
  <si>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</si>
  <si>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</si>
  <si>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</si>
  <si>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</si>
  <si>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</si>
  <si>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</si>
  <si>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</si>
  <si>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</si>
  <si>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</si>
  <si>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</si>
  <si>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</si>
  <si>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</si>
  <si>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</si>
  <si>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</si>
  <si>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</si>
  <si>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</si>
  <si>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</si>
  <si>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</si>
  <si>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</si>
  <si>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</si>
  <si>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</si>
  <si>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</si>
  <si>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</si>
  <si>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</si>
  <si>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</si>
  <si>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</si>
  <si>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</si>
  <si>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</si>
  <si>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</si>
  <si>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</si>
  <si>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</si>
  <si>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</si>
  <si>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</si>
  <si>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</si>
  <si>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</si>
  <si>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</si>
  <si>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</si>
  <si>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</si>
  <si>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</si>
  <si>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</si>
  <si>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</si>
  <si>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</si>
  <si>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</si>
  <si>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</si>
  <si>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</si>
  <si>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</si>
  <si>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</si>
  <si>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</si>
  <si>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</si>
  <si>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</si>
  <si>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</si>
  <si>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</si>
  <si>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</si>
  <si>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</si>
  <si>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</si>
  <si>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</si>
  <si>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</si>
  <si>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</si>
  <si>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</si>
  <si>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</si>
  <si>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</si>
  <si>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</si>
  <si>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</si>
  <si>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</si>
  <si>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</si>
  <si>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</si>
  <si>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</si>
  <si>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</si>
  <si>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</si>
  <si>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</si>
  <si>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</si>
  <si>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</si>
  <si>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</si>
  <si>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</si>
  <si>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</si>
  <si>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</si>
  <si>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</si>
  <si>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</si>
  <si>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</si>
  <si>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</si>
  <si>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</si>
  <si>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</si>
  <si>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</si>
  <si>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</si>
  <si>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</si>
  <si>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</si>
  <si>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</si>
  <si>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</si>
  <si>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</si>
  <si>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</si>
  <si>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</si>
  <si>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</si>
  <si>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</si>
  <si>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</si>
  <si>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</si>
  <si>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</si>
  <si>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</si>
  <si>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</si>
  <si>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</si>
  <si>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</si>
  <si>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</si>
  <si>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</si>
  <si>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</si>
  <si>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</si>
  <si>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</si>
  <si>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</si>
  <si>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</si>
  <si>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</si>
  <si>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</si>
  <si>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</si>
  <si>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</si>
  <si>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</si>
  <si>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</si>
  <si>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</si>
  <si>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</si>
  <si>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</si>
  <si>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</si>
  <si>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</si>
  <si>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</si>
  <si>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</si>
  <si>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</si>
  <si>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</si>
  <si>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</si>
  <si>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</si>
  <si>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</si>
  <si>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</si>
  <si>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</si>
  <si>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</si>
  <si>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</si>
  <si>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</si>
  <si>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</si>
  <si>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</si>
  <si>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</si>
  <si>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</si>
  <si>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</si>
  <si>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</si>
  <si>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</si>
  <si>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</si>
  <si>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</si>
  <si>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</si>
  <si>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</si>
  <si>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</si>
  <si>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</si>
  <si>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</si>
  <si>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</si>
  <si>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</si>
  <si>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</si>
  <si>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</si>
  <si>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</si>
  <si>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</si>
  <si>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</si>
  <si>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</si>
  <si>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</si>
  <si>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</si>
  <si>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</si>
  <si>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</si>
  <si>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</si>
  <si>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</si>
  <si>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</si>
  <si>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</si>
  <si>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</si>
  <si>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</si>
  <si>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</si>
  <si>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</si>
  <si>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</si>
  <si>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</si>
  <si>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</si>
  <si>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</si>
  <si>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</si>
  <si>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</si>
  <si>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</si>
  <si>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</si>
  <si>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</si>
  <si>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</si>
  <si>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</si>
  <si>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</si>
  <si>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</si>
  <si>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</si>
  <si>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</si>
  <si>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</si>
  <si>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</si>
  <si>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</si>
  <si>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</si>
  <si>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</si>
  <si>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</si>
  <si>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</si>
  <si>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</si>
  <si>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</si>
  <si>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</si>
  <si>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</si>
  <si>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</si>
  <si>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</si>
  <si>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</si>
  <si>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</si>
  <si>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</si>
  <si>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</si>
  <si>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</si>
  <si>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</si>
  <si>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</si>
  <si>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</si>
  <si>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</si>
  <si>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</si>
  <si>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</si>
  <si>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</si>
  <si>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</si>
  <si>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</si>
  <si>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</si>
  <si>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</si>
  <si>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</si>
  <si>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</si>
  <si>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</si>
  <si>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</si>
  <si>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</si>
  <si>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</si>
  <si>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</si>
  <si>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</si>
  <si>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</si>
  <si>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</si>
  <si>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</si>
  <si>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</si>
  <si>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</si>
  <si>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</si>
  <si>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</si>
  <si>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</si>
  <si>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</si>
  <si>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</si>
  <si>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</si>
  <si>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</si>
  <si>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</si>
  <si>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</si>
  <si>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</si>
  <si>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</si>
  <si>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</si>
  <si>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</si>
  <si>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</si>
  <si>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</si>
  <si>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</si>
  <si>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</si>
  <si>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</si>
  <si>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</si>
  <si>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</si>
  <si>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</si>
  <si>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</si>
  <si>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</si>
  <si>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</si>
  <si>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</si>
  <si>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</si>
  <si>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</si>
  <si>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</si>
  <si>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</si>
  <si>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</si>
  <si>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</si>
  <si>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</si>
  <si>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</si>
  <si>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</si>
  <si>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</si>
  <si>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</si>
  <si>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</si>
  <si>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</si>
  <si>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</si>
  <si>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</si>
  <si>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</si>
  <si>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</si>
  <si>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</si>
  <si>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</si>
  <si>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</si>
  <si>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</si>
  <si>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</si>
  <si>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</si>
  <si>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</si>
  <si>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</si>
  <si>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</si>
  <si>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</si>
  <si>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</si>
  <si>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</si>
  <si>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</si>
  <si>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</si>
  <si>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</si>
  <si>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</si>
  <si>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</si>
  <si>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</si>
  <si>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</si>
  <si>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</si>
  <si>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</si>
  <si>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</si>
  <si>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</si>
  <si>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</si>
  <si>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</si>
  <si>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</si>
  <si>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</si>
  <si>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</si>
  <si>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</si>
  <si>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</si>
  <si>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</si>
  <si>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</si>
  <si>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</si>
  <si>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</si>
  <si>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</si>
  <si>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</si>
  <si>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</si>
  <si>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</si>
  <si>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</si>
  <si>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</si>
  <si>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</si>
  <si>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</si>
  <si>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</si>
  <si>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</si>
  <si>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</si>
  <si>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</si>
  <si>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</si>
  <si>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</si>
  <si>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</si>
  <si>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</si>
  <si>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</si>
  <si>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</si>
  <si>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</si>
  <si>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</si>
  <si>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</si>
  <si>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</si>
  <si>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</si>
  <si>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</si>
  <si>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</si>
  <si>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</si>
  <si>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</si>
  <si>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</si>
  <si>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</si>
  <si>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</si>
  <si>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</si>
  <si>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</si>
  <si>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</si>
  <si>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</si>
  <si>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</si>
  <si>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</si>
  <si>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</si>
  <si>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</si>
  <si>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</si>
  <si>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</si>
  <si>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</si>
  <si>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</si>
  <si>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</si>
  <si>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</si>
  <si>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</si>
  <si>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</si>
  <si>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</si>
  <si>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</si>
  <si>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</si>
  <si>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</si>
  <si>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</si>
  <si>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</si>
  <si>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</si>
  <si>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</si>
  <si>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</si>
  <si>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</si>
  <si>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</si>
  <si>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</si>
  <si>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</si>
  <si>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</si>
  <si>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</si>
  <si>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</si>
  <si>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</si>
  <si>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</si>
  <si>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</si>
  <si>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</si>
  <si>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</si>
  <si>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</si>
  <si>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</si>
  <si>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</si>
  <si>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</si>
  <si>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</si>
  <si>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</si>
  <si>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</si>
  <si>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</si>
  <si>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</si>
  <si>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</si>
  <si>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</si>
  <si>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</si>
  <si>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</si>
  <si>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</si>
  <si>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</si>
  <si>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</si>
  <si>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</si>
  <si>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</si>
  <si>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</si>
  <si>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</si>
  <si>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</si>
  <si>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</si>
  <si>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</si>
  <si>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</si>
  <si>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</si>
  <si>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</si>
  <si>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</si>
  <si>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</si>
  <si>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</si>
  <si>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</si>
  <si>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</si>
  <si>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</si>
  <si>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</si>
  <si>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</si>
  <si>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</si>
  <si>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</si>
  <si>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</si>
  <si>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</si>
  <si>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</si>
  <si>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</si>
  <si>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</si>
  <si>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</si>
  <si>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</si>
  <si>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</si>
  <si>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</si>
  <si>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</si>
  <si>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</si>
  <si>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</si>
  <si>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</si>
  <si>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</si>
  <si>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</si>
  <si>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</si>
  <si>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</si>
  <si>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</si>
  <si>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</si>
  <si>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</si>
  <si>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</si>
  <si>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</si>
  <si>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</si>
  <si>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</si>
  <si>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</si>
  <si>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</si>
  <si>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</si>
  <si>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</si>
  <si>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</si>
  <si>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</si>
  <si>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</si>
  <si>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</si>
  <si>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</si>
  <si>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</si>
  <si>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</si>
  <si>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</si>
  <si>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</si>
  <si>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</si>
  <si>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</si>
  <si>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</si>
  <si>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</si>
  <si>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</si>
  <si>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</si>
  <si>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</si>
  <si>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</si>
  <si>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</si>
  <si>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</si>
  <si>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</si>
  <si>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</si>
  <si>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</si>
  <si>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</si>
  <si>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</si>
  <si>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</si>
  <si>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</si>
  <si>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</si>
  <si>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</si>
  <si>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</si>
  <si>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</si>
  <si>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</si>
  <si>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</si>
  <si>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</si>
  <si>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</si>
  <si>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</si>
  <si>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</si>
  <si>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</si>
  <si>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</si>
  <si>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</si>
  <si>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</si>
  <si>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</si>
  <si>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</si>
  <si>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</si>
  <si>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</si>
  <si>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</si>
  <si>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</si>
  <si>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</si>
  <si>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</si>
  <si>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</si>
  <si>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</si>
  <si>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</si>
  <si>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</si>
  <si>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</si>
  <si>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</si>
  <si>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</si>
  <si>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</si>
  <si>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</si>
  <si>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</si>
  <si>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</si>
  <si>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</si>
  <si>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</si>
  <si>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</si>
  <si>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</si>
  <si>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</si>
  <si>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</si>
  <si>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</si>
  <si>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</si>
  <si>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</si>
  <si>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</si>
  <si>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</si>
  <si>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</si>
  <si>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</si>
  <si>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</si>
  <si>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</si>
  <si>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</si>
  <si>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</si>
  <si>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</si>
  <si>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</si>
  <si>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</si>
  <si>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</si>
  <si>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</si>
  <si>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</si>
  <si>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</si>
  <si>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</si>
  <si>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</si>
  <si>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</si>
  <si>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</si>
  <si>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</si>
  <si>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</si>
  <si>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</si>
  <si>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</si>
  <si>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</si>
  <si>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</si>
  <si>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</si>
  <si>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</si>
  <si>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</si>
  <si>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</si>
  <si>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</si>
  <si>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</si>
  <si>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</si>
  <si>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</si>
  <si>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</si>
  <si>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</si>
  <si>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</si>
  <si>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</si>
  <si>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</si>
  <si>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</si>
  <si>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</si>
  <si>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</si>
  <si>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</si>
  <si>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</si>
  <si>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</si>
  <si>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</si>
  <si>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</si>
  <si>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</si>
  <si>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</si>
  <si>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</si>
  <si>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</si>
  <si>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</si>
  <si>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</si>
  <si>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</si>
  <si>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</si>
  <si>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</si>
  <si>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</si>
  <si>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</si>
  <si>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</si>
  <si>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</si>
  <si>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</si>
  <si>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</si>
  <si>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</si>
  <si>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</si>
  <si>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</si>
  <si>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</si>
  <si>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</si>
  <si>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</si>
  <si>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</si>
  <si>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</si>
  <si>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</si>
  <si>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</si>
  <si>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</si>
  <si>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</si>
  <si>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</si>
  <si>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</si>
  <si>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</si>
  <si>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</si>
  <si>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</si>
  <si>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</si>
  <si>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</si>
  <si>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</si>
  <si>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</si>
  <si>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</si>
  <si>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</si>
  <si>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</si>
  <si>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</si>
  <si>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</si>
  <si>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</si>
  <si>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</si>
  <si>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</si>
  <si>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</si>
  <si>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</si>
  <si>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</si>
  <si>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</si>
  <si>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</si>
  <si>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</si>
  <si>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</si>
  <si>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</si>
  <si>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</si>
  <si>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</si>
  <si>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</si>
  <si>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</si>
  <si>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</si>
  <si>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</si>
  <si>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</si>
  <si>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</si>
  <si>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</si>
  <si>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</si>
  <si>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</si>
  <si>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</si>
  <si>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</si>
  <si>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</si>
  <si>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</si>
  <si>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</si>
  <si>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</si>
  <si>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</si>
  <si>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</si>
  <si>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</si>
  <si>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</si>
  <si>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</si>
  <si>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</si>
  <si>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</si>
  <si>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</si>
  <si>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</si>
  <si>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</si>
  <si>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</si>
  <si>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</si>
  <si>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</si>
  <si>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</si>
  <si>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</si>
  <si>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</si>
  <si>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</si>
  <si>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</si>
  <si>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</si>
  <si>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</si>
  <si>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</si>
  <si>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</si>
  <si>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</si>
  <si>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</si>
  <si>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</si>
  <si>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</si>
  <si>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</si>
  <si>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</si>
  <si>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</si>
  <si>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</si>
  <si>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</si>
  <si>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</si>
  <si>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</si>
  <si>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</si>
  <si>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</si>
  <si>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</si>
  <si>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</si>
  <si>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</si>
  <si>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</si>
  <si>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</si>
  <si>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</si>
  <si>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</si>
  <si>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</si>
  <si>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</si>
  <si>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</si>
  <si>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</si>
  <si>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</si>
  <si>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</si>
  <si>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</si>
  <si>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</si>
  <si>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</si>
  <si>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</si>
  <si>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</si>
  <si>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</si>
  <si>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</si>
  <si>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</si>
  <si>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</si>
  <si>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</si>
  <si>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</si>
  <si>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</si>
  <si>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</si>
  <si>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</si>
  <si>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</si>
  <si>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</si>
  <si>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</si>
  <si>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</si>
  <si>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</si>
  <si>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</si>
  <si>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</si>
  <si>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</si>
  <si>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</si>
  <si>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</si>
  <si>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</si>
  <si>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</si>
  <si>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</si>
  <si>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</si>
  <si>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</si>
  <si>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</si>
  <si>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</si>
  <si>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</si>
  <si>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</si>
  <si>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</si>
  <si>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</si>
  <si>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</si>
  <si>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</si>
  <si>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</si>
  <si>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</si>
  <si>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</si>
  <si>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</si>
  <si>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</si>
  <si>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</si>
  <si>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</si>
  <si>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</si>
  <si>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</si>
  <si>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</si>
  <si>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</si>
  <si>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</si>
  <si>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</si>
  <si>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</si>
  <si>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</si>
  <si>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</si>
  <si>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</si>
  <si>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</si>
  <si>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</si>
  <si>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</si>
  <si>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</si>
  <si>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</si>
  <si>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</si>
  <si>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</si>
  <si>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</si>
  <si>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</si>
  <si>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</si>
  <si>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</si>
  <si>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</si>
  <si>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</si>
  <si>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</si>
  <si>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</si>
  <si>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</si>
  <si>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</si>
  <si>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</si>
  <si>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</si>
  <si>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</si>
  <si>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</si>
  <si>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</si>
  <si>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</si>
  <si>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</si>
  <si>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</si>
  <si>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</si>
  <si>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</si>
  <si>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</si>
  <si>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</si>
  <si>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</si>
  <si>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</si>
  <si>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</si>
  <si>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</si>
  <si>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</si>
  <si>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</si>
  <si>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</si>
  <si>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</si>
  <si>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</si>
  <si>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</si>
  <si>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</si>
  <si>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</si>
  <si>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</si>
  <si>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</si>
  <si>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</si>
  <si>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</si>
  <si>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</si>
  <si>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</si>
  <si>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</si>
  <si>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</si>
  <si>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</si>
  <si>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</si>
  <si>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</si>
  <si>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</si>
  <si>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</si>
  <si>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</si>
  <si>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</si>
  <si>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</si>
  <si>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</si>
  <si>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</si>
  <si>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</si>
  <si>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</si>
  <si>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</si>
  <si>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</si>
  <si>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</si>
  <si>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</si>
  <si>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</si>
  <si>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</si>
  <si>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</si>
  <si>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</si>
  <si>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</si>
  <si>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</si>
  <si>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</si>
  <si>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</si>
  <si>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</si>
  <si>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</si>
  <si>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</si>
  <si>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</si>
  <si>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</si>
  <si>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</si>
  <si>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</si>
  <si>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</si>
  <si>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</si>
  <si>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</si>
  <si>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</si>
  <si>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</si>
  <si>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</si>
  <si>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</si>
  <si>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</si>
  <si>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</si>
  <si>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</si>
  <si>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</si>
  <si>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</si>
  <si>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</si>
  <si>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</si>
  <si>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</si>
  <si>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</si>
  <si>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</si>
  <si>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</si>
  <si>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</si>
  <si>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</si>
  <si>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</si>
  <si>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</si>
  <si>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</si>
  <si>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</si>
  <si>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</si>
  <si>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</si>
  <si>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</si>
  <si>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</si>
  <si>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</si>
  <si>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</si>
  <si>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</si>
  <si>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</si>
  <si>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</si>
  <si>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</si>
  <si>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</si>
  <si>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</si>
  <si>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</si>
  <si>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</si>
  <si>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</si>
  <si>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</si>
  <si>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</si>
  <si>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</si>
  <si>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</si>
  <si>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</si>
  <si>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</si>
  <si>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</si>
  <si>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</si>
  <si>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</si>
  <si>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</si>
  <si>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</si>
  <si>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</si>
  <si>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</si>
  <si>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</si>
  <si>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</si>
  <si>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</si>
  <si>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</si>
  <si>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</si>
  <si>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</si>
  <si>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</si>
  <si>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</si>
  <si>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</si>
  <si>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</si>
  <si>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</si>
  <si>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</si>
  <si>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</si>
  <si>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</si>
  <si>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</si>
  <si>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</si>
  <si>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</si>
  <si>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</si>
  <si>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</si>
  <si>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</si>
  <si>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</si>
  <si>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</si>
  <si>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</si>
  <si>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</si>
  <si>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</si>
  <si>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</si>
  <si>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</si>
  <si>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</si>
  <si>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</si>
  <si>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</si>
  <si>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</si>
  <si>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</si>
  <si>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</si>
  <si>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</si>
  <si>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</si>
  <si>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</si>
  <si>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</si>
  <si>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</si>
  <si>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</si>
  <si>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</si>
  <si>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</si>
  <si>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</si>
  <si>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</si>
  <si>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</si>
  <si>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</si>
  <si>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</si>
  <si>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</si>
  <si>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</si>
  <si>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</si>
  <si>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</si>
  <si>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</si>
  <si>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</si>
  <si>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</si>
  <si>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</si>
  <si>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</si>
  <si>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</si>
  <si>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</si>
  <si>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</si>
  <si>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</si>
  <si>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</si>
  <si>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</si>
  <si>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</si>
  <si>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</si>
  <si>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</si>
  <si>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</si>
  <si>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</si>
  <si>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</si>
  <si>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</si>
  <si>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</si>
  <si>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</si>
  <si>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</si>
  <si>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</si>
  <si>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</si>
  <si>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</si>
  <si>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</si>
  <si>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</si>
  <si>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</si>
  <si>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</si>
  <si>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</si>
  <si>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</si>
  <si>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</si>
  <si>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</si>
  <si>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</si>
  <si>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</si>
  <si>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</si>
  <si>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</si>
  <si>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</si>
  <si>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</si>
  <si>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</si>
  <si>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</si>
  <si>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</si>
  <si>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</si>
  <si>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</si>
  <si>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</si>
  <si>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</si>
  <si>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</si>
  <si>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</si>
  <si>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</si>
  <si>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</si>
  <si>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</si>
  <si>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</si>
  <si>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</si>
  <si>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</si>
  <si>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</si>
  <si>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</si>
  <si>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</si>
  <si>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</si>
  <si>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</si>
  <si>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</si>
  <si>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</si>
  <si>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</si>
  <si>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</si>
  <si>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</si>
  <si>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</si>
  <si>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</si>
  <si>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</si>
  <si>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</si>
  <si>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</si>
  <si>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</si>
  <si>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</si>
  <si>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</si>
  <si>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</si>
  <si>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</si>
  <si>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</si>
  <si>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</si>
  <si>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</si>
  <si>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</si>
  <si>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</si>
  <si>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</si>
  <si>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</si>
  <si>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</si>
  <si>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</si>
  <si>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</si>
  <si>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</si>
  <si>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</si>
  <si>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</si>
  <si>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</si>
  <si>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</si>
  <si>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</si>
  <si>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</si>
  <si>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</si>
  <si>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</si>
  <si>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</si>
  <si>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</si>
  <si>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</si>
  <si>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</si>
  <si>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</si>
  <si>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</si>
  <si>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</si>
  <si>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</si>
  <si>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</si>
  <si>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</si>
  <si>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</si>
  <si>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</si>
  <si>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</si>
  <si>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</si>
  <si>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</si>
  <si>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</si>
  <si>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</si>
  <si>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</si>
  <si>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</si>
  <si>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</si>
  <si>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</si>
  <si>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</si>
  <si>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</si>
  <si>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</si>
  <si>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</si>
  <si>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</si>
  <si>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</si>
  <si>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</si>
  <si>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</si>
  <si>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</si>
  <si>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</si>
  <si>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</si>
  <si>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</si>
  <si>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</si>
  <si>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</si>
  <si>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</si>
  <si>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</si>
  <si>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</si>
  <si>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</si>
  <si>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</si>
  <si>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</si>
  <si>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</si>
  <si>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</si>
  <si>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</si>
  <si>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</si>
  <si>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</si>
  <si>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</si>
  <si>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</si>
  <si>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</si>
  <si>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</si>
  <si>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</si>
  <si>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</si>
  <si>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</si>
  <si>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</si>
  <si>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</si>
  <si>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</si>
  <si>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</si>
  <si>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</si>
  <si>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</si>
  <si>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</si>
  <si>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</si>
  <si>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</si>
  <si>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</si>
  <si>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</si>
  <si>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</si>
  <si>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</si>
  <si>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</si>
  <si>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</si>
  <si>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</si>
  <si>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</si>
  <si>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</si>
  <si>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</si>
  <si>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</si>
  <si>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</si>
  <si>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</si>
  <si>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</si>
  <si>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</si>
  <si>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</si>
  <si>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</si>
  <si>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</si>
  <si>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</si>
  <si>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</si>
  <si>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</si>
  <si>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</si>
  <si>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</si>
  <si>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</si>
  <si>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</si>
  <si>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</si>
  <si>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</si>
  <si>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</si>
  <si>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</si>
  <si>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</si>
  <si>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</si>
  <si>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</si>
  <si>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</si>
  <si>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</si>
  <si>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</si>
  <si>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</si>
  <si>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</si>
  <si>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</si>
  <si>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</si>
  <si>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</si>
  <si>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</si>
  <si>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</si>
  <si>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</si>
  <si>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</si>
  <si>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</si>
  <si>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</si>
  <si>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</si>
  <si>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</si>
  <si>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</si>
  <si>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</si>
  <si>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</si>
  <si>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</si>
  <si>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</si>
  <si>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</si>
  <si>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</si>
  <si>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</si>
  <si>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</si>
  <si>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</si>
  <si>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</si>
  <si>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</si>
  <si>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</si>
  <si>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</si>
  <si>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</si>
  <si>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</si>
  <si>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</si>
  <si>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</si>
  <si>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</si>
  <si>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</si>
  <si>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</si>
  <si>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</si>
  <si>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</si>
  <si>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</si>
  <si>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</si>
  <si>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</si>
  <si>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</si>
  <si>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</si>
  <si>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</si>
  <si>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</si>
  <si>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</si>
  <si>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</si>
  <si>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</si>
  <si>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</si>
  <si>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</si>
  <si>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</si>
  <si>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</si>
  <si>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</si>
  <si>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</si>
  <si>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</si>
  <si>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</si>
  <si>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</si>
  <si>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</si>
  <si>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</si>
  <si>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</si>
  <si>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</si>
  <si>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</si>
  <si>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</si>
  <si>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</si>
  <si>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</si>
  <si>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</si>
  <si>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</si>
  <si>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</si>
  <si>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</si>
  <si>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</si>
  <si>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</si>
  <si>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</si>
  <si>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</si>
  <si>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</si>
  <si>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</si>
  <si>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</si>
  <si>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</si>
  <si>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</si>
  <si>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</si>
  <si>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</si>
  <si>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</si>
  <si>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</si>
  <si>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</si>
  <si>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</si>
  <si>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</si>
  <si>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</si>
  <si>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</si>
  <si>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</si>
  <si>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</si>
  <si>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</si>
  <si>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</si>
  <si>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</si>
  <si>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</si>
  <si>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</si>
  <si>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</si>
  <si>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</si>
  <si>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</si>
  <si>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</si>
  <si>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</si>
  <si>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</si>
  <si>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</si>
  <si>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</si>
  <si>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</si>
  <si>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</si>
  <si>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</si>
  <si>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</si>
  <si>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</si>
  <si>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</si>
  <si>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</si>
  <si>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</si>
  <si>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</si>
  <si>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</si>
  <si>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</si>
  <si>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</si>
  <si>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</si>
  <si>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</si>
  <si>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</si>
  <si>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</si>
  <si>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</si>
  <si>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</si>
  <si>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</si>
  <si>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</si>
  <si>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</si>
  <si>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</si>
  <si>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</si>
  <si>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</si>
  <si>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</si>
  <si>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</si>
  <si>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</si>
  <si>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</si>
  <si>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</si>
  <si>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</si>
  <si>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</si>
  <si>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</si>
  <si>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</si>
  <si>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</si>
  <si>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</si>
  <si>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</si>
  <si>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</si>
  <si>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</si>
  <si>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</si>
  <si>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</si>
  <si>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</si>
  <si>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</si>
  <si>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</si>
  <si>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</si>
  <si>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</si>
  <si>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</si>
  <si>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</si>
  <si>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</si>
  <si>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</si>
  <si>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</si>
  <si>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</si>
  <si>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</si>
  <si>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</si>
  <si>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</si>
  <si>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</si>
  <si>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</si>
  <si>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</si>
  <si>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</si>
  <si>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</si>
  <si>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</si>
  <si>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</si>
  <si>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</si>
  <si>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</si>
  <si>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</si>
  <si>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</si>
  <si>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</si>
  <si>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</si>
  <si>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</si>
  <si>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</si>
  <si>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</si>
  <si>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</si>
  <si>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</si>
  <si>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</si>
  <si>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</si>
  <si>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</si>
  <si>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</si>
  <si>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</si>
  <si>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</si>
  <si>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</si>
  <si>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</si>
  <si>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</si>
  <si>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</si>
  <si>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</si>
  <si>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</si>
  <si>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</si>
  <si>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</si>
  <si>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</si>
  <si>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</si>
  <si>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</si>
  <si>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</si>
  <si>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</si>
  <si>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</si>
  <si>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</si>
  <si>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</si>
  <si>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</si>
  <si>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</si>
  <si>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</si>
  <si>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</si>
  <si>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</si>
  <si>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</si>
  <si>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</si>
  <si>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</si>
  <si>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</si>
  <si>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</si>
  <si>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</si>
  <si>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</si>
  <si>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</si>
  <si>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</si>
  <si>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</si>
  <si>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</si>
  <si>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</si>
  <si>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</si>
  <si>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</si>
  <si>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</si>
  <si>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</si>
  <si>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</si>
  <si>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</si>
  <si>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</si>
  <si>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</si>
  <si>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</si>
  <si>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</si>
  <si>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</si>
  <si>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</si>
  <si>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</si>
  <si>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</si>
  <si>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</si>
  <si>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</si>
  <si>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</si>
  <si>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</si>
  <si>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</si>
  <si>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</si>
  <si>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</si>
  <si>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</si>
  <si>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</si>
  <si>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</si>
  <si>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</si>
  <si>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</si>
  <si>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</si>
  <si>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</si>
  <si>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</si>
  <si>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</si>
  <si>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</si>
  <si>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</si>
  <si>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</si>
  <si>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</si>
  <si>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</si>
  <si>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</si>
  <si>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</si>
  <si>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</si>
  <si>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</si>
  <si>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</si>
  <si>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</si>
  <si>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</si>
  <si>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</si>
  <si>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</si>
  <si>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</si>
  <si>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</si>
  <si>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</si>
  <si>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</si>
  <si>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</si>
  <si>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</si>
  <si>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</si>
  <si>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</si>
  <si>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</si>
  <si>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</si>
  <si>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</si>
  <si>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</si>
  <si>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</si>
  <si>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</si>
  <si>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</si>
  <si>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</si>
  <si>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</si>
  <si>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</si>
  <si>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</si>
  <si>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</si>
  <si>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</si>
  <si>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</si>
  <si>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</si>
  <si>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</si>
  <si>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</si>
  <si>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</si>
  <si>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</si>
  <si>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</si>
  <si>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</si>
  <si>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</si>
  <si>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</si>
  <si>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</si>
  <si>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</si>
  <si>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</si>
  <si>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</si>
  <si>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</si>
  <si>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</si>
  <si>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</si>
  <si>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</si>
  <si>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</si>
  <si>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</si>
  <si>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</si>
  <si>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</si>
  <si>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</si>
  <si>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</si>
  <si>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</si>
  <si>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</si>
  <si>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</si>
  <si>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</si>
  <si>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</si>
  <si>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</si>
  <si>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</si>
  <si>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</si>
  <si>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</si>
  <si>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</si>
  <si>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</si>
  <si>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</si>
  <si>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</si>
  <si>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</si>
  <si>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</si>
  <si>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</si>
  <si>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</si>
  <si>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</si>
  <si>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</si>
  <si>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</si>
  <si>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</si>
  <si>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</si>
  <si>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</si>
  <si>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</si>
  <si>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</si>
  <si>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</si>
  <si>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</si>
  <si>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</si>
  <si>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</si>
  <si>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</si>
  <si>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</si>
  <si>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</si>
  <si>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</si>
  <si>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</si>
  <si>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</si>
  <si>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</si>
  <si>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</si>
  <si>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</si>
  <si>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</si>
  <si>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</si>
  <si>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</si>
  <si>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</si>
  <si>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</si>
  <si>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</si>
  <si>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</si>
  <si>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</si>
  <si>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</si>
  <si>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</si>
  <si>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</si>
  <si>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</si>
  <si>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</si>
  <si>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</si>
  <si>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</si>
  <si>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</si>
  <si>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</si>
  <si>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</si>
  <si>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</si>
  <si>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</si>
  <si>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</si>
  <si>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</si>
  <si>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</si>
  <si>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</si>
  <si>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</si>
  <si>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</si>
  <si>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</si>
  <si>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</si>
  <si>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</si>
  <si>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</si>
  <si>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</si>
  <si>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</si>
  <si>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</si>
  <si>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</si>
  <si>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</si>
  <si>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</si>
  <si>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</si>
  <si>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</si>
  <si>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</si>
  <si>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</si>
  <si>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</si>
  <si>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</si>
  <si>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</si>
  <si>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</si>
  <si>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</si>
  <si>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</si>
  <si>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</si>
  <si>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</si>
  <si>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</si>
  <si>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</si>
  <si>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</si>
  <si>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</si>
  <si>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</si>
  <si>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</si>
  <si>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</si>
  <si>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</si>
  <si>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</si>
  <si>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</si>
  <si>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</si>
  <si>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</si>
  <si>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</si>
  <si>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</si>
  <si>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</si>
  <si>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</si>
  <si>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</si>
  <si>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</si>
  <si>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</si>
  <si>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</si>
  <si>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</si>
  <si>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</si>
  <si>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</si>
  <si>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</si>
  <si>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</si>
  <si>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</si>
  <si>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</si>
  <si>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</si>
  <si>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</si>
  <si>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</si>
  <si>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</si>
  <si>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</si>
  <si>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</si>
  <si>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</si>
  <si>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</si>
  <si>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</si>
  <si>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</si>
  <si>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</si>
  <si>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</si>
  <si>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</si>
  <si>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</si>
  <si>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</si>
  <si>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</si>
  <si>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</si>
  <si>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</si>
  <si>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</si>
  <si>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</si>
  <si>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</si>
  <si>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</si>
  <si>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</si>
  <si>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</si>
  <si>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</si>
  <si>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</si>
  <si>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</si>
  <si>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</si>
  <si>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</si>
  <si>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</si>
  <si>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</si>
  <si>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</si>
  <si>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</si>
  <si>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</si>
  <si>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</si>
  <si>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</si>
  <si>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</si>
  <si>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</si>
  <si>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</si>
  <si>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</si>
  <si>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</si>
  <si>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</si>
  <si>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</si>
  <si>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</si>
  <si>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</si>
  <si>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</si>
  <si>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</si>
  <si>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</si>
  <si>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</si>
  <si>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</si>
  <si>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</si>
  <si>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</si>
  <si>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</si>
  <si>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</si>
  <si>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</si>
  <si>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</si>
  <si>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</si>
  <si>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</si>
  <si>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</si>
  <si>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</si>
  <si>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</si>
  <si>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</si>
  <si>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</si>
  <si>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</si>
  <si>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</si>
  <si>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</si>
  <si>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</si>
  <si>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</si>
  <si>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</si>
  <si>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</si>
  <si>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</si>
  <si>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</si>
  <si>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</si>
  <si>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</si>
  <si>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</si>
  <si>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</si>
  <si>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</si>
  <si>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</si>
  <si>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</si>
  <si>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</si>
  <si>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</si>
  <si>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</si>
  <si>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</si>
  <si>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</si>
  <si>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</si>
  <si>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</si>
  <si>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</si>
  <si>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</si>
  <si>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</si>
  <si>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</si>
  <si>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</si>
  <si>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</si>
  <si>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</si>
  <si>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</si>
  <si>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</si>
  <si>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</si>
  <si>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</si>
  <si>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</si>
  <si>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</si>
  <si>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</si>
  <si>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</si>
  <si>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</si>
  <si>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</si>
  <si>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</si>
  <si>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</si>
  <si>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</si>
  <si>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</si>
  <si>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</si>
  <si>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</si>
  <si>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</si>
  <si>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</si>
  <si>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</si>
  <si>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</si>
  <si>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</si>
  <si>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</si>
  <si>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</si>
  <si>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</si>
  <si>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</si>
  <si>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</si>
  <si>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</si>
  <si>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</si>
  <si>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</si>
  <si>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</si>
  <si>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</si>
  <si>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</si>
  <si>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</si>
  <si>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</si>
  <si>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</si>
  <si>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</si>
  <si>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</si>
  <si>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</si>
  <si>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</si>
  <si>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</si>
  <si>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</si>
  <si>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</si>
  <si>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</si>
  <si>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</si>
  <si>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</si>
  <si>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</si>
  <si>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</si>
  <si>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</si>
  <si>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</si>
  <si>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</si>
  <si>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</si>
  <si>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</si>
  <si>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</si>
  <si>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</si>
  <si>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</si>
  <si>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</si>
  <si>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</si>
  <si>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</si>
  <si>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</si>
  <si>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</si>
  <si>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</si>
  <si>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</si>
  <si>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</si>
  <si>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</si>
  <si>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</si>
  <si>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</si>
  <si>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</si>
  <si>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</si>
  <si>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</si>
  <si>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</si>
  <si>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</si>
  <si>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</si>
  <si>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</si>
  <si>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</si>
  <si>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</si>
  <si>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</si>
  <si>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</si>
  <si>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</si>
  <si>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</si>
  <si>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</si>
  <si>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</si>
  <si>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</si>
  <si>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</si>
  <si>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</si>
  <si>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</si>
  <si>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</si>
  <si>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</si>
  <si>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</si>
  <si>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</si>
  <si>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</si>
  <si>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</si>
  <si>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</si>
  <si>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</si>
  <si>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</si>
  <si>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</si>
  <si>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</si>
  <si>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</si>
  <si>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</si>
  <si>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</si>
  <si>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</si>
  <si>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</si>
  <si>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</si>
  <si>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</si>
  <si>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</si>
  <si>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</si>
  <si>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</si>
  <si>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</si>
  <si>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</si>
  <si>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</si>
  <si>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</si>
  <si>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</si>
  <si>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</si>
  <si>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</si>
  <si>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</si>
  <si>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</si>
  <si>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</si>
  <si>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</si>
  <si>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</si>
  <si>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</si>
  <si>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</si>
  <si>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</si>
  <si>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</si>
  <si>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</si>
  <si>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</si>
  <si>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</si>
  <si>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</si>
  <si>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</si>
  <si>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</si>
  <si>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</si>
  <si>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</si>
  <si>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</si>
  <si>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</si>
  <si>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</si>
  <si>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</si>
  <si>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</si>
  <si>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</si>
  <si>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</si>
  <si>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</si>
  <si>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</si>
  <si>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</si>
  <si>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</si>
  <si>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</si>
  <si>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</si>
  <si>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</si>
  <si>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</si>
  <si>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</si>
  <si>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</si>
  <si>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</si>
  <si>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</si>
  <si>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</si>
  <si>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</si>
  <si>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</si>
  <si>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</si>
  <si>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</si>
  <si>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</si>
  <si>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</si>
  <si>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</si>
  <si>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</si>
  <si>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</si>
  <si>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</si>
  <si>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</si>
  <si>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</si>
  <si>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</si>
  <si>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</si>
  <si>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</si>
  <si>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</si>
  <si>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</si>
  <si>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</si>
  <si>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</si>
  <si>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</si>
  <si>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</si>
  <si>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</si>
  <si>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</si>
  <si>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</si>
  <si>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</si>
  <si>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</si>
  <si>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</si>
  <si>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</si>
  <si>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</si>
  <si>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</si>
  <si>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</si>
  <si>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</si>
  <si>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</si>
  <si>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</si>
  <si>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</si>
  <si>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</si>
  <si>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</si>
  <si>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</si>
  <si>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</si>
  <si>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</si>
  <si>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</si>
  <si>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</si>
  <si>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</si>
  <si>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</si>
  <si>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</si>
  <si>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</si>
  <si>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</si>
  <si>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</si>
  <si>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</si>
  <si>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</si>
  <si>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</si>
  <si>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</si>
  <si>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</si>
  <si>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</si>
  <si>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</si>
  <si>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</si>
  <si>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</si>
  <si>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</si>
  <si>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</si>
  <si>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</si>
  <si>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</si>
  <si>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</si>
  <si>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</si>
  <si>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</si>
  <si>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</si>
  <si>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</si>
  <si>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</si>
  <si>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</si>
  <si>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</si>
  <si>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</si>
  <si>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</si>
  <si>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</si>
  <si>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</si>
  <si>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</si>
  <si>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</si>
  <si>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</si>
  <si>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</si>
  <si>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</si>
  <si>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</si>
  <si>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</si>
  <si>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</si>
  <si>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</si>
  <si>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</si>
  <si>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</si>
  <si>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</si>
  <si>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</si>
  <si>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</si>
  <si>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</si>
  <si>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</si>
  <si>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</si>
  <si>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</si>
  <si>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</si>
  <si>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</si>
  <si>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</si>
  <si>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</si>
  <si>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</si>
  <si>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</si>
  <si>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</si>
  <si>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</si>
  <si>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</si>
  <si>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</si>
  <si>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</si>
  <si>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</si>
  <si>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</si>
  <si>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</si>
  <si>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</si>
  <si>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</si>
  <si>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</si>
  <si>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</si>
  <si>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</si>
  <si>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</si>
  <si>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</si>
  <si>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</si>
  <si>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</si>
  <si>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</si>
  <si>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</si>
  <si>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</si>
  <si>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</si>
  <si>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</si>
  <si>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</si>
  <si>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</si>
  <si>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</si>
  <si>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</si>
  <si>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</si>
  <si>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</si>
  <si>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</si>
  <si>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</si>
  <si>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</si>
  <si>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</si>
  <si>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</si>
  <si>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</si>
  <si>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</si>
  <si>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</si>
  <si>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</si>
  <si>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</si>
  <si>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</si>
  <si>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</si>
  <si>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</si>
  <si>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</si>
  <si>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</si>
  <si>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</si>
  <si>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</si>
  <si>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</si>
  <si>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</si>
  <si>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</si>
  <si>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</si>
  <si>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</si>
  <si>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</si>
  <si>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</si>
  <si>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</si>
  <si>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</si>
  <si>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</si>
  <si>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</si>
  <si>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</si>
  <si>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</si>
  <si>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</si>
  <si>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</si>
  <si>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</si>
  <si>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</si>
  <si>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</si>
  <si>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</si>
  <si>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</si>
  <si>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</si>
  <si>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</si>
  <si>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</si>
  <si>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</si>
  <si>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</si>
  <si>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</si>
  <si>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</si>
  <si>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</si>
  <si>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</si>
  <si>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</si>
  <si>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</si>
  <si>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</si>
  <si>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</si>
  <si>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</si>
  <si>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</si>
  <si>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</si>
  <si>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</si>
  <si>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</si>
  <si>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</si>
  <si>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</si>
  <si>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</si>
  <si>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</si>
  <si>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</si>
  <si>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</si>
  <si>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</si>
  <si>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</si>
  <si>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</si>
  <si>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</si>
  <si>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</si>
  <si>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</si>
  <si>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</si>
  <si>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</si>
  <si>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</si>
  <si>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</si>
  <si>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</si>
  <si>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</si>
  <si>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</si>
  <si>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</si>
  <si>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</si>
  <si>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</si>
  <si>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</si>
  <si>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</si>
  <si>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</si>
  <si>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</si>
  <si>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</si>
  <si>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</si>
  <si>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</si>
  <si>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</si>
  <si>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</si>
  <si>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</si>
  <si>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</si>
  <si>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</si>
  <si>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</si>
  <si>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</si>
  <si>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</si>
  <si>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</si>
  <si>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</si>
  <si>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</si>
  <si>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</si>
  <si>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</si>
  <si>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</si>
  <si>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</si>
  <si>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</si>
  <si>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</si>
  <si>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</si>
  <si>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</si>
  <si>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</si>
  <si>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</si>
  <si>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</si>
  <si>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</si>
  <si>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</si>
  <si>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</si>
  <si>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</si>
  <si>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</si>
  <si>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</si>
  <si>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</si>
  <si>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</si>
  <si>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</si>
  <si>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</si>
  <si>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</si>
  <si>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</si>
  <si>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</si>
  <si>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</si>
  <si>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</si>
  <si>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</si>
  <si>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</si>
  <si>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</si>
  <si>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</si>
  <si>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</si>
  <si>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</si>
  <si>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</si>
  <si>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</si>
  <si>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</si>
  <si>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</si>
  <si>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</si>
  <si>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</si>
  <si>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</si>
  <si>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</si>
  <si>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</si>
  <si>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</si>
  <si>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</si>
  <si>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</si>
  <si>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</si>
  <si>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</si>
  <si>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</si>
  <si>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</si>
  <si>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</si>
  <si>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</si>
  <si>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</si>
  <si>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</si>
  <si>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</si>
  <si>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</si>
  <si>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</si>
  <si>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</si>
  <si>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</si>
  <si>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</si>
  <si>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</si>
  <si>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</si>
  <si>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</si>
  <si>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</si>
  <si>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</si>
  <si>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</si>
  <si>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</si>
  <si>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</si>
  <si>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</si>
  <si>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</si>
  <si>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</si>
  <si>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</si>
  <si>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</si>
  <si>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</si>
  <si>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</si>
  <si>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</si>
  <si>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</si>
  <si>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</si>
  <si>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</si>
  <si>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</si>
  <si>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</si>
  <si>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</si>
  <si>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</si>
  <si>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</si>
  <si>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</si>
  <si>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</si>
  <si>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</si>
  <si>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</si>
  <si>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</si>
  <si>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</si>
  <si>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</si>
  <si>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</si>
  <si>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</si>
  <si>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</si>
  <si>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</si>
  <si>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</si>
  <si>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</si>
  <si>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</si>
  <si>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</si>
  <si>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</si>
  <si>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</si>
  <si>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</si>
  <si>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</si>
  <si>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</si>
  <si>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</si>
  <si>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</si>
  <si>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</si>
  <si>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</si>
  <si>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</si>
  <si>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</si>
  <si>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</si>
  <si>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</si>
  <si>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</si>
  <si>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</si>
  <si>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</si>
  <si>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</si>
  <si>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</si>
  <si>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</si>
  <si>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</si>
  <si>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</si>
  <si>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</si>
  <si>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</si>
  <si>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</si>
  <si>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</si>
  <si>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</si>
  <si>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</si>
  <si>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</si>
  <si>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</si>
  <si>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</si>
  <si>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</si>
  <si>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</si>
  <si>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</si>
  <si>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</si>
  <si>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</si>
  <si>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</si>
  <si>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</si>
  <si>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</si>
  <si>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</si>
  <si>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</si>
  <si>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</si>
  <si>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</si>
  <si>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</si>
  <si>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</si>
  <si>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</si>
  <si>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</si>
  <si>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</si>
  <si>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</si>
  <si>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</si>
  <si>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</si>
  <si>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</si>
  <si>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</si>
  <si>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</si>
  <si>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</si>
  <si>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</si>
  <si>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</si>
  <si>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</si>
  <si>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</si>
  <si>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</si>
  <si>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</si>
  <si>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</si>
  <si>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</si>
  <si>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</si>
  <si>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</si>
  <si>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</si>
  <si>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</si>
  <si>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</si>
  <si>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</si>
  <si>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</si>
  <si>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</si>
  <si>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</si>
  <si>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</si>
  <si>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</si>
  <si>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</si>
  <si>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</si>
  <si>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</si>
  <si>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</si>
  <si>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</si>
  <si>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</si>
  <si>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</si>
  <si>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</si>
  <si>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</si>
  <si>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</si>
  <si>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</si>
  <si>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</si>
  <si>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</si>
  <si>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</si>
  <si>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</si>
  <si>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</si>
  <si>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</si>
  <si>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</si>
  <si>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</si>
  <si>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</si>
  <si>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</si>
  <si>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</si>
  <si>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</si>
  <si>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</si>
  <si>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</si>
  <si>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</si>
  <si>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</si>
  <si>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</si>
  <si>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</si>
  <si>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</si>
  <si>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</si>
  <si>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</si>
  <si>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</si>
  <si>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</si>
  <si>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</si>
  <si>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</si>
  <si>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</si>
  <si>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</si>
  <si>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</si>
  <si>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</si>
  <si>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</si>
  <si>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</si>
  <si>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</si>
  <si>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</si>
  <si>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</si>
  <si>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</si>
  <si>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</si>
  <si>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</si>
  <si>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</si>
  <si>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</si>
  <si>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</si>
  <si>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</si>
  <si>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</si>
  <si>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</si>
  <si>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</si>
  <si>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</si>
  <si>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</si>
  <si>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</si>
  <si>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</si>
  <si>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</si>
  <si>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</si>
  <si>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</si>
  <si>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</si>
  <si>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</si>
  <si>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</si>
  <si>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</si>
  <si>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</si>
  <si>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</si>
  <si>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</si>
  <si>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</si>
  <si>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</si>
  <si>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</si>
  <si>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</si>
  <si>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</si>
  <si>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</si>
  <si>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</si>
  <si>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</si>
  <si>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</si>
  <si>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</si>
  <si>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</si>
  <si>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</si>
  <si>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</si>
  <si>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</si>
  <si>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</si>
  <si>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</si>
  <si>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</si>
  <si>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</si>
  <si>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</si>
  <si>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</si>
  <si>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</si>
  <si>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</si>
  <si>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</si>
  <si>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</si>
  <si>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</si>
  <si>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</si>
  <si>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</si>
  <si>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</si>
  <si>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</si>
  <si>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</si>
  <si>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</si>
  <si>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</si>
  <si>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</si>
  <si>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</si>
  <si>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</si>
  <si>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</si>
  <si>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</si>
  <si>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</si>
  <si>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</si>
  <si>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</si>
  <si>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</si>
  <si>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</si>
  <si>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</si>
  <si>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</si>
  <si>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</si>
  <si>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</si>
  <si>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</si>
  <si>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</si>
  <si>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</si>
  <si>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</si>
  <si>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</si>
  <si>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</si>
  <si>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</si>
  <si>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</si>
  <si>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</si>
  <si>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</si>
  <si>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</si>
  <si>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</si>
  <si>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</si>
  <si>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</si>
  <si>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</si>
  <si>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</si>
  <si>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</si>
  <si>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</si>
  <si>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</si>
  <si>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</si>
  <si>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</si>
  <si>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</si>
  <si>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</si>
  <si>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</si>
  <si>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</si>
  <si>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</si>
  <si>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</si>
  <si>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</si>
  <si>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</si>
  <si>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</si>
  <si>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</si>
  <si>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</si>
  <si>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</si>
  <si>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</si>
  <si>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</si>
  <si>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</si>
  <si>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</si>
  <si>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</si>
  <si>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</si>
  <si>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</si>
  <si>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</si>
  <si>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</si>
  <si>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</si>
  <si>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</si>
  <si>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</si>
  <si>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</si>
  <si>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</si>
  <si>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</si>
  <si>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</si>
  <si>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</si>
  <si>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</si>
  <si>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</si>
  <si>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</si>
  <si>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</si>
  <si>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</si>
  <si>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</si>
  <si>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</si>
  <si>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</si>
  <si>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</si>
  <si>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</si>
  <si>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</si>
  <si>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</si>
  <si>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</si>
  <si>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</si>
  <si>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</si>
  <si>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</si>
  <si>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</si>
  <si>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</si>
  <si>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</si>
  <si>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</si>
  <si>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</si>
  <si>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</si>
  <si>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</si>
  <si>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</si>
  <si>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</si>
  <si>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</si>
  <si>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</si>
  <si>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</si>
  <si>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</si>
  <si>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</si>
  <si>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</si>
  <si>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</si>
  <si>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</si>
  <si>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</si>
  <si>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</si>
  <si>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</si>
  <si>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</si>
  <si>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</si>
  <si>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</si>
  <si>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</si>
  <si>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</si>
  <si>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</si>
  <si>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</si>
  <si>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</si>
  <si>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</si>
  <si>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</si>
  <si>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</si>
  <si>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</si>
  <si>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</si>
  <si>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</si>
  <si>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</si>
  <si>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</si>
  <si>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</si>
  <si>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</si>
  <si>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</si>
  <si>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</si>
  <si>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</si>
  <si>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</si>
  <si>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</si>
  <si>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</si>
  <si>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</si>
  <si>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</si>
  <si>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</si>
  <si>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</si>
  <si>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</si>
  <si>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</si>
  <si>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</si>
  <si>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</si>
  <si>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</si>
  <si>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</si>
  <si>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</si>
  <si>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</si>
  <si>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</si>
  <si>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</si>
  <si>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</si>
  <si>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</si>
  <si>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</si>
  <si>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</si>
  <si>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</si>
  <si>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</si>
  <si>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</si>
  <si>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</si>
  <si>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</si>
  <si>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</si>
  <si>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</si>
  <si>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</si>
  <si>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</si>
  <si>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</si>
  <si>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</si>
  <si>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</si>
  <si>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</si>
  <si>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</si>
  <si>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</si>
  <si>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</si>
  <si>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</si>
  <si>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</si>
  <si>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</si>
  <si>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</si>
  <si>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</si>
  <si>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</si>
  <si>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</si>
  <si>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</si>
  <si>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</si>
  <si>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</si>
  <si>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</si>
  <si>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</si>
  <si>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</si>
  <si>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</si>
  <si>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</si>
  <si>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</si>
  <si>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</si>
  <si>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</si>
  <si>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</si>
  <si>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</si>
  <si>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</si>
  <si>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</si>
  <si>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</si>
  <si>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</si>
  <si>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</si>
  <si>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</si>
  <si>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</si>
  <si>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</si>
  <si>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</si>
  <si>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</si>
  <si>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</si>
  <si>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</si>
  <si>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</si>
  <si>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</si>
  <si>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</si>
  <si>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</si>
  <si>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</si>
  <si>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</si>
  <si>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</si>
  <si>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</si>
  <si>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</si>
  <si>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</si>
  <si>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</si>
  <si>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</si>
  <si>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</si>
  <si>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</si>
  <si>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</si>
  <si>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</si>
  <si>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</si>
  <si>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</si>
  <si>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</si>
  <si>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</si>
  <si>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</si>
  <si>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</si>
  <si>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</si>
  <si>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</si>
  <si>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</si>
  <si>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</si>
  <si>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</si>
  <si>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</si>
  <si>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</si>
  <si>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</si>
  <si>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</si>
  <si>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</si>
  <si>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</si>
  <si>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</si>
  <si>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</si>
  <si>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</si>
  <si>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</si>
  <si>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</si>
  <si>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</si>
  <si>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</si>
  <si>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</si>
  <si>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</si>
  <si>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</si>
  <si>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</si>
  <si>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</si>
  <si>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</si>
  <si>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</si>
  <si>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</si>
  <si>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</si>
  <si>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</si>
  <si>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</si>
  <si>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</si>
  <si>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</si>
  <si>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</si>
  <si>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</si>
  <si>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</si>
  <si>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</si>
  <si>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</si>
  <si>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</si>
  <si>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</si>
  <si>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</si>
  <si>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</si>
  <si>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</si>
  <si>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</si>
  <si>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</si>
  <si>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</si>
  <si>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</si>
  <si>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</si>
  <si>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</si>
  <si>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</si>
  <si>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</si>
  <si>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</si>
  <si>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</si>
  <si>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</si>
  <si>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</si>
  <si>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</si>
  <si>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</si>
  <si>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</si>
  <si>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</si>
  <si>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</si>
  <si>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</si>
  <si>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</si>
  <si>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</si>
  <si>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</si>
  <si>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</si>
  <si>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</si>
  <si>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</si>
  <si>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</si>
  <si>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</si>
  <si>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</si>
  <si>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</si>
  <si>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</si>
  <si>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</si>
  <si>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</si>
  <si>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</si>
  <si>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</si>
  <si>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</si>
  <si>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</si>
  <si>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</si>
  <si>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</si>
  <si>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</si>
  <si>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</si>
  <si>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</si>
  <si>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</si>
  <si>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</si>
  <si>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</si>
  <si>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</si>
  <si>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</si>
  <si>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</si>
  <si>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</si>
  <si>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</si>
  <si>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</si>
  <si>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</si>
  <si>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</si>
  <si>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</si>
  <si>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</si>
  <si>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</si>
  <si>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</si>
  <si>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</si>
  <si>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</si>
  <si>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</si>
  <si>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</si>
  <si>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</si>
  <si>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</si>
  <si>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</si>
  <si>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</si>
  <si>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</si>
  <si>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</si>
  <si>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</si>
  <si>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</si>
  <si>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</si>
  <si>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</si>
  <si>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</si>
  <si>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</si>
  <si>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</si>
  <si>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</si>
  <si>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</si>
  <si>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</si>
  <si>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</si>
  <si>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</si>
  <si>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</si>
  <si>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</si>
  <si>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</si>
  <si>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</si>
  <si>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</si>
  <si>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</si>
  <si>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</si>
  <si>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</si>
  <si>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</si>
  <si>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</si>
  <si>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</si>
  <si>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</si>
  <si>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</si>
  <si>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</si>
  <si>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</si>
  <si>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</si>
  <si>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</si>
  <si>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</si>
  <si>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</si>
  <si>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</si>
  <si>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</si>
  <si>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</si>
  <si>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</si>
  <si>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</si>
  <si>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</si>
  <si>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</si>
  <si>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</si>
  <si>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</si>
  <si>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</si>
  <si>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</si>
  <si>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</si>
  <si>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</si>
  <si>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</si>
  <si>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</si>
  <si>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</si>
  <si>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</si>
  <si>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</si>
  <si>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</si>
  <si>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</si>
  <si>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</si>
  <si>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</si>
  <si>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</si>
  <si>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</si>
  <si>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</si>
  <si>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</si>
  <si>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</si>
  <si>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</si>
  <si>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</si>
  <si>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</si>
  <si>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</si>
  <si>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</si>
  <si>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</si>
  <si>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</si>
  <si>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</si>
  <si>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</si>
  <si>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</si>
  <si>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</si>
  <si>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</si>
  <si>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</si>
  <si>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</si>
  <si>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</si>
  <si>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</si>
  <si>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</si>
  <si>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</si>
  <si>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</si>
  <si>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</si>
  <si>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</si>
  <si>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</si>
  <si>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</si>
  <si>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</si>
  <si>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</si>
  <si>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</si>
  <si>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</si>
  <si>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</si>
  <si>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</si>
  <si>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</si>
  <si>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</si>
  <si>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</si>
  <si>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</si>
  <si>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</si>
  <si>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</si>
  <si>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</si>
  <si>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</si>
  <si>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</si>
  <si>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</si>
  <si>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</si>
  <si>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</si>
  <si>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</si>
  <si>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</si>
  <si>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</si>
  <si>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</si>
  <si>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</si>
  <si>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</si>
  <si>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</si>
  <si>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</si>
  <si>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</si>
  <si>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</si>
  <si>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</si>
  <si>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</si>
  <si>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</si>
  <si>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</si>
  <si>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</si>
  <si>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</si>
  <si>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</si>
  <si>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</si>
  <si>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</si>
  <si>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</si>
  <si>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</si>
  <si>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</si>
  <si>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</si>
  <si>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</si>
  <si>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</si>
  <si>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</si>
  <si>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</si>
  <si>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</si>
  <si>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</si>
  <si>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</si>
  <si>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</si>
  <si>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</si>
  <si>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</si>
  <si>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</si>
  <si>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</si>
  <si>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</si>
  <si>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</si>
  <si>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</si>
  <si>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</si>
  <si>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</si>
  <si>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</si>
  <si>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</si>
  <si>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</si>
  <si>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</si>
  <si>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</si>
  <si>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</si>
  <si>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</si>
  <si>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</si>
  <si>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</si>
  <si>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</si>
  <si>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</si>
  <si>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</si>
  <si>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</si>
  <si>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</si>
  <si>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</si>
  <si>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</si>
  <si>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</si>
  <si>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</si>
  <si>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</si>
  <si>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</si>
  <si>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</si>
  <si>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</si>
  <si>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</si>
  <si>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</si>
  <si>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</si>
  <si>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</si>
  <si>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</si>
  <si>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</si>
  <si>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</si>
  <si>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</si>
  <si>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</si>
  <si>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</si>
  <si>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</si>
  <si>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</si>
  <si>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</si>
  <si>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</si>
  <si>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</si>
  <si>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</si>
  <si>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</si>
  <si>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</si>
  <si>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</si>
  <si>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</si>
  <si>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</si>
  <si>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</si>
  <si>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</si>
  <si>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</si>
  <si>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</si>
  <si>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</si>
  <si>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</si>
  <si>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</si>
  <si>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</si>
  <si>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</si>
  <si>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</si>
  <si>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</si>
  <si>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</si>
  <si>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</si>
  <si>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</si>
  <si>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</si>
  <si>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</si>
  <si>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</si>
  <si>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</si>
  <si>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</si>
  <si>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</si>
  <si>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</si>
  <si>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</si>
  <si>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</si>
  <si>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</si>
  <si>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</si>
  <si>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</si>
  <si>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</si>
  <si>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</si>
  <si>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</si>
  <si>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</si>
  <si>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</si>
  <si>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</si>
  <si>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</si>
  <si>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</si>
  <si>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</si>
  <si>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</si>
  <si>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</si>
  <si>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</si>
  <si>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</si>
  <si>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</si>
  <si>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</si>
  <si>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</si>
  <si>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</si>
  <si>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</si>
  <si>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</si>
  <si>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</si>
  <si>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</si>
  <si>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</si>
  <si>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</si>
  <si>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</si>
  <si>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</si>
  <si>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</si>
  <si>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</si>
  <si>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</si>
  <si>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</si>
  <si>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</si>
  <si>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</si>
  <si>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</si>
  <si>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</si>
  <si>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</si>
  <si>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</si>
  <si>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</si>
  <si>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</si>
  <si>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</si>
  <si>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</si>
  <si>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</si>
  <si>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</si>
  <si>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</si>
  <si>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</si>
  <si>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</si>
  <si>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</si>
  <si>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</si>
  <si>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</si>
  <si>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</si>
  <si>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</si>
  <si>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</si>
  <si>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</si>
  <si>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</si>
  <si>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</si>
  <si>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</si>
  <si>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</si>
  <si>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</si>
  <si>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</si>
  <si>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</si>
  <si>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</si>
  <si>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</si>
  <si>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</si>
  <si>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</si>
  <si>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</si>
  <si>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</si>
  <si>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</si>
  <si>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</si>
  <si>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</si>
  <si>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</si>
  <si>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</si>
  <si>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</si>
  <si>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</si>
  <si>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</si>
  <si>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</si>
  <si>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</si>
  <si>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</si>
  <si>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</si>
  <si>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</si>
  <si>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</si>
  <si>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</si>
  <si>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</si>
  <si>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</si>
  <si>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</si>
  <si>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</si>
  <si>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</si>
  <si>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</si>
  <si>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</si>
  <si>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</si>
  <si>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</si>
  <si>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</si>
  <si>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</si>
  <si>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</si>
  <si>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</si>
  <si>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</si>
  <si>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</si>
  <si>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</si>
  <si>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</si>
  <si>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</si>
  <si>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</si>
  <si>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</si>
  <si>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</si>
  <si>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</si>
  <si>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</si>
  <si>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</si>
  <si>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</si>
  <si>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</si>
  <si>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</si>
  <si>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</si>
  <si>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</si>
  <si>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</si>
  <si>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</si>
  <si>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</si>
  <si>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</si>
  <si>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</si>
  <si>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</si>
  <si>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</si>
  <si>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</si>
  <si>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</si>
  <si>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</si>
  <si>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</si>
  <si>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</si>
  <si>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</si>
  <si>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</si>
  <si>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</si>
  <si>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</si>
  <si>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</si>
  <si>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</si>
  <si>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</si>
  <si>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</si>
  <si>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</si>
  <si>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</si>
  <si>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</si>
  <si>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</si>
  <si>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</si>
  <si>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</si>
  <si>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</si>
  <si>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</si>
  <si>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</si>
  <si>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</si>
  <si>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</si>
  <si>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</si>
  <si>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</si>
  <si>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</si>
  <si>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</si>
  <si>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</si>
  <si>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</si>
  <si>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</si>
  <si>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</si>
  <si>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</si>
  <si>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</si>
  <si>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</si>
  <si>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</si>
  <si>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</si>
  <si>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</si>
  <si>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</si>
  <si>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</si>
  <si>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</si>
  <si>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</si>
  <si>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</si>
  <si>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</si>
  <si>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</si>
  <si>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</si>
  <si>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</si>
  <si>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</si>
  <si>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</si>
  <si>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</si>
  <si>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</si>
  <si>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</si>
  <si>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</si>
  <si>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</si>
  <si>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</si>
  <si>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</si>
  <si>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</si>
  <si>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</si>
  <si>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</si>
  <si>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</si>
  <si>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</si>
  <si>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</si>
  <si>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</si>
  <si>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</si>
  <si>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</si>
  <si>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</si>
  <si>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</si>
  <si>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</si>
  <si>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</si>
  <si>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</si>
  <si>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</si>
  <si>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</si>
  <si>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</si>
  <si>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</si>
  <si>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</si>
  <si>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</si>
  <si>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</si>
  <si>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</si>
  <si>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</si>
  <si>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</si>
  <si>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</si>
  <si>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</si>
  <si>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</si>
  <si>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</si>
  <si>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</si>
  <si>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</si>
  <si>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</si>
  <si>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</si>
  <si>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</si>
  <si>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</si>
  <si>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</si>
  <si>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</si>
  <si>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</si>
  <si>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</si>
  <si>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</si>
  <si>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</si>
  <si>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</si>
  <si>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</si>
  <si>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</si>
  <si>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</si>
  <si>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</si>
  <si>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</si>
  <si>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</si>
  <si>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</si>
  <si>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</si>
  <si>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</si>
  <si>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</si>
  <si>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</si>
  <si>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</si>
  <si>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</si>
  <si>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</si>
  <si>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</si>
  <si>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</si>
  <si>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</si>
  <si>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</si>
  <si>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</si>
  <si>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</si>
  <si>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</si>
  <si>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</si>
  <si>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</si>
  <si>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</si>
  <si>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</si>
  <si>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</si>
  <si>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</si>
  <si>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</si>
  <si>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</si>
  <si>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</si>
  <si>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</si>
  <si>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</si>
  <si>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</si>
  <si>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</si>
  <si>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</si>
  <si>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</si>
  <si>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</si>
  <si>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</si>
  <si>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</si>
  <si>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</si>
  <si>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</si>
  <si>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</si>
  <si>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</si>
  <si>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</si>
  <si>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</si>
  <si>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</si>
  <si>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</si>
  <si>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</si>
  <si>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</si>
  <si>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</si>
  <si>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</si>
  <si>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</si>
  <si>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</si>
  <si>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</si>
  <si>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</si>
  <si>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</si>
  <si>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</si>
  <si>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</si>
  <si>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</si>
  <si>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</si>
  <si>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</si>
  <si>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</si>
  <si>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</si>
  <si>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</si>
  <si>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</si>
  <si>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</si>
  <si>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</si>
  <si>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</si>
  <si>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</si>
  <si>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</si>
  <si>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</si>
  <si>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</si>
  <si>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</si>
  <si>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</si>
  <si>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</si>
  <si>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</si>
  <si>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</si>
  <si>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</si>
  <si>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</si>
  <si>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</si>
  <si>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</si>
  <si>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</si>
  <si>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</si>
  <si>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</si>
  <si>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</si>
  <si>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</si>
  <si>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</si>
  <si>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</si>
  <si>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</si>
  <si>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</si>
  <si>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</si>
  <si>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</si>
  <si>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</si>
  <si>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</si>
  <si>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</si>
  <si>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</si>
  <si>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</si>
  <si>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</si>
  <si>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</si>
  <si>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</si>
  <si>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</si>
  <si>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</si>
  <si>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</si>
  <si>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</si>
  <si>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</si>
  <si>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</si>
  <si>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</si>
  <si>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</si>
  <si>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</si>
  <si>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</si>
  <si>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</si>
  <si>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</si>
  <si>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</si>
  <si>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</si>
  <si>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</si>
  <si>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</si>
  <si>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</si>
  <si>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</si>
  <si>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</si>
  <si>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</si>
  <si>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</si>
  <si>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</si>
  <si>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</si>
  <si>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</si>
  <si>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</si>
  <si>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</si>
  <si>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</si>
  <si>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</si>
  <si>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</si>
  <si>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</si>
  <si>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</si>
  <si>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</si>
  <si>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</si>
  <si>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</si>
  <si>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</si>
  <si>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</si>
  <si>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</si>
  <si>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</si>
  <si>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</si>
  <si>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</si>
  <si>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</si>
  <si>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</si>
  <si>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</si>
  <si>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</si>
  <si>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</si>
  <si>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</si>
  <si>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</si>
  <si>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</si>
  <si>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</si>
  <si>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</si>
  <si>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</si>
  <si>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</si>
  <si>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</si>
  <si>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</si>
  <si>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</si>
  <si>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</si>
  <si>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</si>
  <si>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</si>
  <si>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</si>
  <si>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</si>
  <si>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</si>
  <si>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</si>
  <si>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</si>
  <si>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</si>
  <si>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</si>
  <si>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</si>
  <si>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</si>
  <si>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</si>
  <si>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</si>
  <si>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</si>
  <si>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</si>
  <si>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</si>
  <si>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</si>
  <si>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</si>
  <si>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</si>
  <si>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</si>
  <si>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</si>
  <si>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</si>
  <si>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</si>
  <si>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</si>
  <si>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</si>
  <si>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</si>
  <si>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</si>
  <si>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</si>
  <si>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</si>
  <si>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</si>
  <si>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</si>
  <si>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</si>
  <si>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</si>
  <si>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</si>
  <si>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</si>
  <si>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</si>
  <si>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</si>
  <si>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</si>
  <si>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</si>
  <si>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</si>
  <si>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</si>
  <si>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</si>
  <si>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</si>
  <si>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</si>
  <si>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</si>
  <si>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</si>
  <si>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</si>
  <si>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</si>
  <si>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</si>
  <si>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</si>
  <si>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</si>
  <si>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</si>
  <si>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</si>
  <si>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</si>
  <si>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</si>
  <si>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</si>
  <si>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</si>
  <si>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</si>
  <si>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</si>
  <si>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</si>
  <si>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</si>
  <si>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</si>
  <si>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</si>
  <si>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</si>
  <si>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</si>
  <si>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</si>
  <si>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</si>
  <si>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</si>
  <si>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</si>
  <si>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</si>
  <si>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</si>
  <si>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</si>
  <si>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</si>
  <si>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</si>
  <si>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</si>
  <si>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</si>
  <si>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</si>
  <si>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</si>
  <si>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</si>
  <si>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</si>
  <si>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</si>
  <si>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</si>
  <si>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</si>
  <si>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</si>
  <si>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</si>
  <si>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</si>
  <si>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</si>
  <si>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</si>
  <si>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</si>
  <si>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</si>
  <si>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</si>
  <si>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</si>
  <si>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</si>
  <si>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</si>
  <si>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</si>
  <si>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</si>
  <si>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</si>
  <si>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</si>
  <si>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</si>
  <si>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</si>
  <si>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</si>
  <si>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</si>
  <si>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</si>
  <si>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</si>
  <si>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</si>
  <si>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</si>
  <si>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</si>
  <si>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</si>
  <si>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</si>
  <si>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</si>
  <si>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</si>
  <si>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</si>
  <si>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</si>
  <si>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</si>
  <si>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</si>
  <si>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</si>
  <si>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</si>
  <si>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</si>
  <si>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</si>
  <si>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</si>
  <si>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</si>
  <si>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</si>
  <si>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</si>
  <si>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</si>
  <si>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</si>
  <si>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</si>
  <si>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</si>
  <si>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</si>
  <si>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</si>
  <si>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</si>
  <si>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</si>
  <si>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</si>
  <si>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</si>
  <si>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</si>
  <si>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</si>
  <si>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</si>
  <si>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</si>
  <si>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</si>
  <si>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</si>
  <si>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</si>
  <si>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</si>
  <si>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</si>
  <si>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</si>
  <si>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</si>
  <si>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</si>
  <si>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</si>
  <si>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</si>
  <si>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</si>
  <si>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</si>
  <si>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</si>
  <si>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</si>
  <si>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</si>
  <si>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</si>
  <si>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</si>
  <si>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</si>
  <si>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</si>
  <si>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</si>
  <si>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</si>
  <si>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</si>
  <si>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</si>
  <si>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</si>
  <si>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</si>
  <si>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</si>
  <si>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</si>
  <si>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</si>
  <si>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</si>
  <si>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</si>
  <si>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</si>
  <si>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</si>
  <si>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</si>
  <si>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</si>
  <si>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</si>
  <si>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</si>
  <si>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</si>
  <si>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</si>
  <si>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</si>
  <si>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</si>
  <si>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</si>
  <si>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</si>
  <si>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</si>
  <si>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</si>
  <si>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</si>
  <si>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</si>
  <si>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</si>
  <si>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</si>
  <si>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</si>
  <si>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</si>
  <si>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</si>
  <si>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</si>
  <si>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</si>
  <si>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</si>
  <si>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</si>
  <si>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</si>
  <si>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</si>
  <si>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</si>
  <si>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</si>
  <si>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</si>
  <si>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</si>
  <si>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</si>
  <si>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</si>
  <si>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</si>
  <si>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</si>
  <si>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</si>
  <si>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</si>
  <si>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</si>
  <si>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</si>
  <si>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</si>
  <si>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</si>
  <si>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</si>
  <si>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</si>
  <si>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</si>
  <si>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</si>
  <si>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</si>
  <si>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</si>
  <si>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</si>
  <si>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</si>
  <si>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</si>
  <si>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</si>
  <si>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</si>
  <si>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</si>
  <si>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</si>
  <si>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</si>
  <si>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</si>
  <si>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</si>
  <si>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</si>
  <si>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</si>
  <si>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</si>
  <si>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</si>
  <si>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</si>
  <si>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</si>
  <si>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</si>
  <si>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</si>
  <si>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</si>
  <si>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</si>
  <si>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</si>
  <si>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</si>
  <si>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</si>
  <si>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</si>
  <si>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</si>
  <si>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</si>
  <si>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</si>
  <si>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</si>
  <si>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</si>
  <si>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</si>
  <si>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</si>
  <si>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</si>
  <si>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</si>
  <si>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</si>
  <si>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</si>
  <si>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</si>
  <si>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</si>
  <si>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</si>
  <si>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</si>
  <si>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</si>
  <si>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</si>
  <si>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</si>
  <si>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</si>
  <si>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</si>
  <si>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</si>
  <si>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</si>
  <si>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</si>
  <si>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</si>
  <si>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</si>
  <si>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</si>
  <si>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</si>
  <si>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</si>
  <si>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</si>
  <si>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</si>
  <si>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</si>
  <si>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</si>
  <si>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</si>
  <si>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</si>
  <si>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</si>
  <si>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</si>
  <si>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</si>
  <si>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</si>
  <si>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</si>
  <si>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</si>
  <si>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</si>
  <si>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</si>
  <si>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</si>
  <si>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</si>
  <si>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</si>
  <si>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</si>
  <si>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</si>
  <si>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</si>
  <si>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</si>
  <si>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</si>
  <si>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</si>
  <si>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</si>
  <si>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</si>
  <si>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</si>
  <si>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</si>
  <si>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</si>
  <si>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</si>
  <si>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</si>
  <si>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</si>
  <si>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</si>
  <si>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</si>
  <si>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</si>
  <si>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</si>
  <si>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</si>
  <si>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</si>
  <si>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</si>
  <si>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</si>
  <si>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</si>
  <si>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</si>
  <si>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</si>
  <si>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</si>
  <si>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</si>
  <si>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</si>
  <si>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</si>
  <si>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</si>
  <si>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</si>
  <si>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</si>
  <si>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</si>
  <si>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</si>
  <si>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</si>
  <si>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</si>
  <si>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</si>
  <si>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</si>
  <si>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</si>
  <si>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</si>
  <si>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</si>
  <si>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</si>
  <si>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</si>
  <si>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</si>
  <si>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</si>
  <si>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</si>
  <si>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</si>
  <si>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</si>
  <si>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</si>
  <si>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</si>
  <si>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</si>
  <si>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</si>
  <si>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</si>
  <si>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</si>
  <si>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</si>
  <si>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</si>
  <si>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</si>
  <si>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</si>
  <si>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</si>
  <si>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</si>
  <si>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</si>
  <si>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</si>
  <si>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</si>
  <si>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</si>
  <si>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</si>
  <si>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</si>
  <si>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</si>
  <si>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</si>
  <si>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</si>
  <si>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</si>
  <si>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</si>
  <si>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</si>
  <si>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</si>
  <si>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</si>
  <si>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</si>
  <si>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</si>
  <si>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</si>
  <si>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</si>
  <si>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</si>
  <si>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</si>
  <si>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</si>
  <si>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</si>
  <si>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</si>
  <si>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</si>
  <si>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</si>
  <si>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</si>
  <si>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</si>
  <si>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</si>
  <si>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</si>
  <si>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</si>
  <si>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</si>
  <si>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</si>
  <si>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</si>
  <si>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</si>
  <si>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</si>
  <si>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</si>
  <si>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</si>
  <si>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</si>
  <si>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</si>
  <si>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</si>
  <si>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</si>
  <si>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</si>
  <si>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</si>
  <si>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</si>
  <si>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</si>
  <si>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</si>
  <si>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</si>
  <si>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</si>
  <si>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</si>
  <si>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</si>
  <si>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</si>
  <si>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</si>
  <si>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</si>
  <si>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</si>
  <si>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</si>
  <si>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</si>
  <si>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</si>
  <si>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</si>
  <si>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</si>
  <si>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</si>
  <si>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</si>
  <si>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</si>
  <si>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</si>
  <si>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</si>
  <si>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</si>
  <si>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</si>
  <si>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</si>
  <si>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</si>
  <si>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</si>
  <si>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</si>
  <si>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</si>
  <si>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</si>
  <si>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</si>
  <si>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</si>
  <si>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</si>
  <si>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</si>
  <si>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</si>
  <si>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</si>
  <si>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</si>
  <si>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</si>
  <si>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</si>
  <si>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</si>
  <si>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</si>
  <si>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</si>
  <si>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</si>
  <si>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</si>
  <si>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</si>
  <si>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</si>
  <si>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</si>
  <si>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</si>
  <si>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</si>
  <si>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</si>
  <si>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</si>
  <si>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</si>
  <si>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</si>
  <si>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</si>
  <si>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</si>
  <si>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</si>
  <si>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</si>
  <si>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</si>
  <si>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</si>
  <si>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</si>
  <si>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</si>
  <si>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</si>
  <si>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</si>
  <si>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</si>
  <si>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</si>
  <si>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</si>
  <si>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</si>
  <si>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</si>
  <si>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</si>
  <si>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</si>
  <si>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</si>
  <si>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</si>
  <si>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</si>
  <si>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</si>
  <si>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</si>
  <si>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</si>
  <si>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</si>
  <si>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</si>
  <si>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</si>
  <si>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</si>
  <si>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</si>
  <si>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</si>
  <si>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</si>
  <si>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</si>
  <si>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</si>
  <si>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</si>
  <si>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</si>
  <si>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</si>
  <si>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</si>
  <si>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</si>
  <si>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</si>
  <si>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</si>
  <si>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</si>
  <si>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</si>
  <si>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</si>
  <si>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</si>
  <si>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</si>
  <si>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</si>
  <si>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</si>
  <si>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</si>
  <si>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</si>
  <si>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</si>
  <si>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</si>
  <si>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</si>
  <si>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</si>
  <si>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</si>
  <si>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</si>
  <si>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</si>
  <si>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</si>
  <si>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</si>
  <si>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</si>
  <si>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</si>
  <si>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</si>
  <si>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</si>
  <si>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</si>
  <si>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</si>
  <si>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</si>
  <si>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</si>
  <si>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</si>
  <si>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</si>
  <si>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</si>
  <si>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</si>
  <si>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</si>
  <si>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</si>
  <si>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</si>
  <si>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</si>
  <si>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</si>
  <si>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</si>
  <si>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</si>
  <si>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</si>
  <si>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</si>
  <si>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</si>
  <si>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</si>
  <si>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</si>
  <si>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</si>
  <si>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</si>
  <si>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</si>
  <si>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</si>
  <si>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</si>
  <si>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</si>
  <si>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</si>
  <si>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</si>
  <si>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</si>
  <si>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</si>
  <si>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</si>
  <si>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</si>
  <si>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</si>
  <si>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</si>
  <si>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</si>
  <si>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</si>
  <si>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</si>
  <si>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</si>
  <si>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</si>
  <si>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</si>
  <si>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</si>
  <si>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</si>
  <si>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</si>
  <si>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</si>
  <si>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</si>
  <si>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</si>
  <si>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</si>
  <si>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</si>
  <si>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</si>
  <si>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</si>
  <si>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</si>
  <si>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</si>
  <si>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</si>
  <si>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</si>
  <si>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</si>
  <si>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</si>
  <si>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</si>
  <si>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</si>
  <si>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</si>
  <si>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</si>
  <si>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</si>
  <si>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</si>
  <si>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</si>
  <si>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</si>
  <si>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</si>
  <si>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</si>
  <si>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</si>
  <si>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</si>
  <si>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</si>
  <si>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</si>
  <si>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</si>
  <si>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</si>
  <si>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</si>
  <si>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</si>
  <si>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</si>
  <si>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</si>
  <si>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</si>
  <si>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</si>
  <si>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</si>
  <si>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</si>
  <si>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</si>
  <si>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</si>
  <si>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</si>
  <si>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</si>
  <si>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</si>
  <si>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</si>
  <si>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</si>
  <si>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</si>
  <si>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</si>
  <si>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</si>
  <si>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</si>
  <si>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</si>
  <si>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</si>
  <si>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</si>
  <si>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</si>
  <si>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</si>
  <si>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</si>
  <si>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</si>
  <si>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</si>
  <si>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</si>
  <si>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</si>
  <si>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</si>
  <si>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</si>
  <si>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</si>
  <si>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</si>
  <si>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</si>
  <si>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</si>
  <si>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</si>
  <si>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</si>
  <si>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</si>
  <si>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</si>
  <si>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</si>
  <si>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</si>
  <si>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</si>
  <si>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</si>
  <si>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</si>
  <si>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</si>
  <si>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</si>
  <si>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</si>
  <si>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</si>
  <si>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</si>
  <si>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</si>
  <si>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</si>
  <si>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</si>
  <si>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</si>
  <si>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</si>
  <si>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</si>
  <si>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</si>
  <si>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</si>
  <si>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</si>
  <si>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</si>
  <si>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</si>
  <si>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</si>
  <si>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</si>
  <si>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</si>
  <si>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</si>
  <si>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</si>
  <si>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</si>
  <si>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</si>
  <si>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</si>
  <si>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</si>
  <si>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</si>
  <si>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</si>
  <si>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</si>
  <si>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</si>
  <si>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</si>
  <si>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</si>
  <si>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</si>
  <si>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</si>
  <si>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</si>
  <si>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</si>
  <si>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</si>
  <si>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</si>
  <si>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</si>
  <si>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</si>
  <si>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</si>
  <si>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</si>
  <si>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</si>
  <si>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</si>
  <si>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</si>
  <si>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</si>
  <si>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</si>
  <si>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</si>
  <si>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</si>
  <si>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</si>
  <si>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</si>
  <si>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</si>
  <si>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</si>
  <si>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</si>
  <si>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</si>
  <si>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</si>
  <si>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</si>
  <si>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</si>
  <si>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</si>
  <si>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</si>
  <si>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</si>
  <si>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</si>
  <si>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</si>
  <si>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</si>
  <si>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</si>
  <si>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</si>
  <si>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</si>
  <si>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</si>
  <si>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</si>
  <si>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</si>
  <si>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</si>
  <si>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</si>
  <si>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</si>
  <si>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</si>
  <si>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</si>
  <si>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</si>
  <si>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</si>
  <si>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</si>
  <si>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</si>
  <si>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</si>
  <si>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</si>
  <si>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</si>
  <si>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</si>
  <si>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</si>
  <si>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</si>
  <si>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</si>
  <si>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</si>
  <si>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</si>
  <si>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</si>
  <si>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</si>
  <si>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</si>
  <si>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</si>
  <si>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</si>
  <si>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</si>
  <si>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</si>
  <si>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</si>
  <si>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</si>
  <si>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</si>
  <si>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</si>
  <si>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</si>
  <si>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</si>
  <si>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</si>
  <si>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</si>
  <si>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</si>
  <si>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</si>
  <si>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</si>
  <si>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</si>
  <si>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</si>
  <si>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</si>
  <si>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</si>
  <si>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</si>
  <si>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</si>
  <si>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</si>
  <si>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</si>
  <si>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</si>
  <si>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</si>
  <si>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</si>
  <si>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</si>
  <si>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</si>
  <si>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</si>
  <si>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</si>
  <si>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</si>
  <si>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</si>
  <si>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</si>
  <si>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</si>
  <si>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</si>
  <si>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</si>
  <si>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</si>
  <si>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</si>
  <si>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</si>
  <si>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</si>
  <si>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</si>
  <si>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</si>
  <si>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</si>
  <si>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</si>
  <si>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</si>
  <si>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</si>
  <si>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</si>
  <si>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</si>
  <si>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</si>
  <si>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</si>
  <si>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</si>
  <si>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</si>
  <si>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</si>
  <si>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</si>
  <si>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</si>
  <si>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</si>
  <si>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</si>
  <si>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</si>
  <si>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</si>
  <si>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</si>
  <si>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</si>
  <si>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</si>
  <si>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</si>
  <si>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</si>
  <si>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</si>
  <si>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</si>
  <si>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</si>
  <si>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</si>
  <si>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</si>
  <si>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</si>
  <si>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</si>
  <si>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</si>
  <si>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</si>
  <si>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</si>
  <si>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</si>
  <si>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</si>
  <si>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</si>
  <si>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</si>
  <si>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</si>
  <si>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</si>
  <si>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</si>
  <si>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</si>
  <si>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</si>
  <si>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</si>
  <si>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</si>
  <si>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</si>
  <si>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</si>
  <si>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</si>
  <si>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</si>
  <si>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</si>
  <si>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</si>
  <si>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</si>
  <si>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</si>
  <si>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</si>
  <si>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</si>
  <si>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</si>
  <si>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</si>
  <si>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</si>
  <si>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</si>
  <si>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</si>
  <si>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</si>
  <si>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</si>
  <si>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</si>
  <si>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</si>
  <si>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</si>
  <si>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</si>
  <si>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</si>
  <si>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</si>
  <si>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</si>
  <si>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</si>
  <si>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</si>
  <si>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</si>
  <si>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</si>
  <si>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</si>
  <si>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</si>
  <si>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</si>
  <si>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</si>
  <si>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</si>
  <si>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</si>
  <si>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</si>
  <si>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</si>
  <si>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</si>
  <si>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</si>
  <si>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</si>
  <si>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</si>
  <si>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</si>
  <si>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</si>
  <si>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</si>
  <si>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</si>
  <si>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</si>
  <si>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</si>
  <si>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</si>
  <si>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</si>
  <si>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</si>
  <si>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</si>
  <si>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</si>
  <si>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</si>
  <si>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</si>
  <si>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</si>
  <si>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</si>
  <si>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</si>
  <si>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</si>
  <si>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</si>
  <si>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</si>
  <si>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</si>
  <si>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</si>
  <si>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</si>
  <si>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</si>
  <si>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</si>
  <si>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</si>
  <si>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</si>
  <si>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</si>
  <si>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</si>
  <si>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</si>
  <si>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</si>
  <si>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</si>
  <si>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</si>
  <si>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</si>
  <si>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</si>
  <si>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</si>
  <si>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</si>
  <si>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</si>
  <si>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</si>
  <si>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</si>
  <si>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</si>
  <si>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</si>
  <si>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</si>
  <si>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</si>
  <si>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</si>
  <si>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</si>
  <si>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</si>
  <si>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</si>
  <si>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</si>
  <si>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</si>
  <si>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</si>
  <si>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</si>
  <si>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</si>
  <si>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</si>
  <si>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</si>
  <si>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</si>
  <si>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</si>
  <si>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</si>
  <si>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</si>
  <si>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</si>
  <si>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</si>
  <si>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</si>
  <si>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</si>
  <si>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</si>
  <si>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</si>
  <si>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</si>
  <si>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</si>
  <si>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</si>
  <si>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</si>
  <si>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</si>
  <si>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</si>
  <si>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</si>
  <si>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</si>
  <si>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</si>
  <si>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</si>
  <si>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</si>
  <si>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</si>
  <si>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</si>
  <si>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</si>
  <si>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</si>
  <si>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</si>
  <si>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</si>
  <si>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</si>
  <si>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</si>
  <si>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</si>
  <si>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</si>
  <si>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</si>
  <si>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</si>
  <si>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</si>
  <si>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</si>
  <si>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</si>
  <si>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</si>
  <si>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</si>
  <si>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</si>
  <si>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</si>
  <si>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</si>
  <si>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</si>
  <si>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</si>
  <si>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</si>
  <si>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</si>
  <si>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</si>
  <si>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</si>
  <si>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</si>
  <si>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</si>
  <si>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</si>
  <si>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</si>
  <si>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</si>
  <si>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</si>
  <si>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</si>
  <si>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</si>
  <si>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</si>
  <si>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</si>
  <si>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</si>
  <si>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</si>
  <si>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</si>
  <si>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</si>
  <si>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</si>
  <si>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</si>
  <si>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</si>
  <si>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</si>
  <si>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</si>
  <si>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</si>
  <si>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</si>
  <si>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</si>
  <si>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</si>
  <si>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</si>
  <si>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</si>
  <si>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</si>
  <si>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</si>
  <si>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</si>
  <si>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</si>
  <si>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</si>
  <si>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</si>
  <si>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</si>
  <si>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</si>
  <si>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</si>
  <si>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</si>
  <si>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</si>
  <si>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</si>
  <si>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</si>
  <si>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</si>
  <si>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</si>
  <si>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</si>
  <si>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</si>
  <si>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</si>
  <si>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</si>
  <si>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</si>
  <si>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</si>
  <si>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</si>
  <si>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</si>
  <si>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</si>
  <si>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</si>
  <si>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</si>
  <si>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</si>
  <si>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</si>
  <si>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</si>
  <si>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</si>
  <si>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</si>
  <si>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</si>
  <si>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</si>
  <si>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</si>
  <si>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</si>
  <si>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</si>
  <si>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</si>
  <si>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</si>
  <si>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</si>
  <si>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</si>
  <si>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</si>
  <si>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</si>
  <si>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</si>
  <si>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</si>
  <si>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</si>
  <si>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</si>
  <si>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</si>
  <si>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</si>
  <si>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</si>
  <si>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</si>
  <si>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</si>
  <si>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</si>
  <si>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</si>
  <si>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</si>
  <si>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</si>
  <si>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</si>
  <si>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</si>
  <si>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</si>
  <si>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</si>
  <si>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</si>
  <si>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</si>
  <si>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</si>
  <si>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</si>
  <si>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</si>
  <si>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</si>
  <si>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</si>
  <si>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</si>
  <si>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</si>
  <si>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</si>
  <si>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</si>
  <si>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</si>
  <si>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</si>
  <si>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</si>
  <si>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</si>
  <si>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</si>
  <si>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</si>
  <si>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</si>
  <si>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</si>
  <si>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</si>
  <si>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</si>
  <si>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</si>
  <si>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</si>
  <si>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</si>
  <si>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</si>
  <si>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</si>
  <si>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</si>
  <si>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</si>
  <si>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</si>
  <si>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</si>
  <si>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</si>
  <si>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</si>
  <si>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</si>
  <si>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</si>
  <si>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</si>
  <si>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</si>
  <si>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</si>
  <si>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</si>
  <si>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</si>
  <si>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</si>
  <si>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</si>
  <si>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</si>
  <si>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</si>
  <si>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</si>
  <si>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</si>
  <si>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</si>
  <si>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</si>
  <si>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</si>
  <si>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</si>
  <si>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</si>
  <si>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</si>
  <si>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</si>
  <si>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</si>
  <si>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</si>
  <si>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</si>
  <si>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</si>
  <si>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</si>
  <si>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</si>
  <si>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</si>
  <si>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</si>
  <si>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</si>
  <si>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</si>
  <si>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</si>
  <si>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</si>
  <si>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</si>
  <si>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</si>
  <si>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</si>
  <si>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</si>
  <si>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</si>
  <si>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</si>
  <si>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</si>
  <si>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</si>
  <si>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</si>
  <si>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</si>
  <si>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</si>
  <si>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</si>
  <si>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</si>
  <si>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</si>
  <si>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</si>
  <si>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</si>
  <si>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</si>
  <si>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</si>
  <si>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</si>
  <si>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</si>
  <si>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</si>
  <si>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</si>
  <si>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</si>
  <si>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</si>
  <si>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</si>
  <si>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</si>
  <si>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</si>
  <si>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</si>
  <si>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</si>
  <si>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</si>
  <si>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</si>
  <si>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</si>
  <si>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</si>
  <si>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</si>
  <si>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</si>
  <si>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</si>
  <si>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</si>
  <si>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</si>
  <si>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</si>
  <si>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</si>
  <si>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</si>
  <si>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</si>
  <si>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</si>
  <si>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</si>
  <si>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</si>
  <si>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</si>
  <si>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</si>
  <si>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</si>
  <si>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</si>
  <si>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</si>
  <si>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</si>
  <si>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</si>
  <si>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</si>
  <si>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</si>
  <si>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</si>
  <si>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</si>
  <si>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</si>
  <si>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</si>
  <si>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</si>
  <si>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</si>
  <si>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</si>
  <si>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</si>
  <si>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</si>
  <si>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</si>
  <si>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</si>
  <si>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</si>
  <si>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</si>
  <si>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</si>
  <si>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</si>
  <si>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</si>
  <si>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</si>
  <si>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</si>
  <si>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</si>
  <si>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</si>
  <si>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</si>
  <si>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</si>
  <si>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</si>
  <si>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</si>
  <si>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</si>
  <si>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</si>
  <si>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</si>
  <si>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</si>
  <si>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</si>
  <si>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</si>
  <si>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</si>
  <si>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</si>
  <si>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</si>
  <si>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</si>
  <si>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</si>
  <si>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</si>
  <si>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</si>
  <si>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</si>
  <si>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</si>
  <si>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</si>
  <si>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</si>
  <si>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</si>
  <si>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</si>
  <si>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</si>
  <si>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</si>
  <si>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</si>
  <si>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</si>
  <si>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</si>
  <si>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</si>
  <si>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</si>
  <si>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</si>
  <si>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</si>
  <si>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</si>
  <si>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</si>
  <si>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</si>
  <si>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</si>
  <si>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</si>
  <si>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</si>
  <si>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</si>
  <si>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</si>
  <si>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</si>
  <si>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</si>
  <si>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</si>
  <si>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</si>
  <si>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</si>
  <si>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</si>
  <si>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</si>
  <si>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</si>
  <si>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</si>
  <si>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</si>
  <si>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</si>
  <si>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</si>
  <si>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</si>
  <si>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</si>
  <si>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</si>
  <si>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</si>
  <si>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</si>
  <si>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</si>
  <si>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</si>
  <si>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</si>
  <si>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</si>
  <si>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</si>
  <si>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</si>
  <si>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</si>
  <si>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</si>
  <si>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</si>
  <si>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</si>
  <si>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</si>
  <si>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</si>
  <si>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</si>
  <si>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</si>
  <si>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</si>
  <si>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</si>
  <si>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</si>
  <si>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</si>
  <si>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</si>
  <si>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</si>
  <si>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</si>
  <si>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</si>
  <si>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</si>
  <si>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</si>
  <si>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</si>
  <si>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</si>
  <si>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</si>
  <si>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</si>
  <si>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</si>
  <si>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</si>
  <si>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</si>
  <si>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</si>
  <si>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</si>
  <si>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</si>
  <si>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</si>
  <si>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</si>
  <si>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</si>
  <si>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</si>
  <si>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</si>
  <si>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</si>
  <si>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</si>
  <si>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</si>
  <si>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</si>
  <si>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</si>
  <si>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</si>
  <si>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</si>
  <si>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</si>
  <si>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</si>
  <si>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</si>
  <si>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</si>
  <si>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</si>
  <si>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</si>
  <si>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</si>
  <si>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</si>
  <si>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</si>
  <si>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</si>
  <si>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</si>
  <si>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</si>
  <si>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</si>
  <si>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</si>
  <si>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</si>
  <si>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</si>
  <si>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</si>
  <si>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</si>
  <si>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</si>
  <si>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</si>
  <si>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</si>
  <si>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</si>
  <si>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</si>
  <si>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</si>
  <si>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</si>
  <si>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</si>
  <si>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</si>
  <si>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</si>
  <si>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</si>
  <si>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</si>
  <si>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</si>
  <si>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</si>
  <si>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</si>
  <si>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</si>
  <si>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</si>
  <si>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</si>
  <si>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</si>
  <si>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</si>
  <si>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</si>
  <si>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</si>
  <si>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</si>
  <si>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</si>
  <si>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</si>
  <si>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</si>
  <si>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</si>
  <si>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</si>
  <si>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</si>
  <si>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</si>
  <si>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</si>
  <si>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</si>
  <si>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</si>
  <si>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</si>
  <si>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</si>
  <si>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</si>
  <si>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</si>
  <si>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</si>
  <si>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</si>
  <si>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</si>
  <si>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</si>
  <si>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</si>
  <si>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</si>
  <si>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</si>
  <si>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</si>
  <si>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</si>
  <si>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</si>
  <si>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</si>
  <si>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</si>
  <si>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</si>
  <si>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</si>
  <si>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</si>
  <si>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</si>
  <si>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</si>
  <si>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</si>
  <si>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</si>
  <si>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</si>
  <si>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</si>
  <si>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</si>
  <si>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</si>
  <si>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</si>
  <si>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</si>
  <si>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</si>
  <si>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</si>
  <si>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</si>
  <si>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</si>
  <si>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</si>
  <si>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</si>
  <si>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</si>
  <si>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</si>
  <si>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</si>
  <si>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</si>
  <si>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</si>
  <si>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</si>
  <si>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</si>
  <si>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</si>
  <si>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</si>
  <si>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</si>
  <si>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</si>
  <si>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</si>
  <si>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</si>
  <si>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</si>
  <si>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</si>
  <si>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</si>
  <si>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</si>
  <si>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</si>
  <si>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</si>
  <si>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</si>
  <si>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</si>
  <si>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</si>
  <si>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</si>
  <si>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</si>
  <si>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</si>
  <si>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</si>
  <si>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</si>
  <si>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</si>
  <si>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</si>
  <si>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</si>
  <si>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</si>
  <si>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</si>
  <si>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</si>
  <si>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</si>
  <si>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</si>
  <si>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</si>
  <si>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</si>
  <si>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</si>
  <si>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</si>
  <si>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</si>
  <si>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</si>
  <si>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</si>
  <si>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</si>
  <si>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</si>
  <si>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</si>
  <si>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</si>
  <si>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</si>
  <si>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</si>
  <si>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</si>
  <si>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</si>
  <si>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</si>
  <si>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</si>
  <si>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</si>
  <si>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</si>
  <si>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</si>
  <si>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</si>
  <si>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</si>
  <si>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</si>
  <si>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</si>
  <si>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</si>
  <si>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</si>
  <si>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</si>
  <si>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</si>
  <si>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</si>
  <si>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</si>
  <si>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</si>
  <si>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</si>
  <si>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</si>
  <si>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</si>
  <si>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</si>
  <si>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</si>
  <si>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</si>
  <si>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</si>
  <si>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</si>
  <si>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</si>
  <si>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</si>
  <si>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</si>
  <si>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</si>
  <si>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</si>
  <si>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</si>
  <si>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</si>
  <si>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</si>
  <si>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</si>
  <si>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</si>
  <si>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</si>
  <si>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</si>
  <si>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</si>
  <si>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</si>
  <si>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</si>
  <si>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</si>
  <si>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</si>
  <si>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</si>
  <si>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</si>
  <si>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</si>
  <si>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</si>
  <si>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</si>
  <si>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</si>
  <si>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</si>
  <si>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</si>
  <si>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</si>
  <si>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</si>
  <si>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</si>
  <si>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</si>
  <si>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</si>
  <si>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</si>
  <si>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</si>
  <si>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</si>
  <si>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</si>
  <si>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</si>
  <si>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</si>
  <si>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</si>
  <si>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</si>
  <si>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</si>
  <si>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</si>
  <si>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</si>
  <si>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</si>
  <si>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</si>
  <si>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</si>
  <si>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</si>
  <si>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</si>
  <si>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</si>
  <si>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</si>
  <si>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</si>
  <si>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</si>
  <si>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</si>
  <si>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</si>
  <si>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</si>
  <si>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</si>
  <si>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</si>
  <si>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</si>
  <si>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</si>
  <si>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</si>
  <si>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</si>
  <si>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</si>
  <si>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</si>
  <si>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</si>
  <si>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</si>
  <si>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</si>
  <si>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</si>
  <si>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</si>
  <si>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</si>
  <si>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</si>
  <si>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</si>
  <si>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</si>
  <si>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</si>
  <si>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</si>
  <si>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</si>
  <si>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</si>
  <si>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</si>
  <si>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</si>
  <si>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</si>
  <si>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</si>
  <si>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</si>
  <si>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</si>
  <si>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</si>
  <si>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</si>
  <si>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</si>
  <si>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</si>
  <si>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</si>
  <si>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</si>
  <si>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</si>
  <si>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</si>
  <si>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</si>
  <si>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</si>
  <si>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</si>
  <si>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</si>
  <si>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</si>
  <si>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</si>
  <si>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</si>
  <si>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</si>
  <si>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</si>
  <si>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</si>
  <si>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</si>
  <si>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</si>
  <si>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</si>
  <si>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</si>
  <si>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</si>
  <si>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</si>
  <si>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</si>
  <si>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</si>
  <si>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</si>
  <si>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</si>
  <si>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</si>
  <si>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</si>
  <si>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</si>
  <si>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</si>
  <si>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</si>
  <si>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</si>
  <si>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</si>
  <si>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</si>
  <si>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</si>
  <si>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</si>
  <si>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</si>
  <si>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</si>
  <si>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</si>
  <si>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</si>
  <si>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</si>
  <si>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</si>
  <si>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</si>
  <si>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</si>
  <si>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</si>
  <si>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</si>
  <si>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</si>
  <si>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</si>
  <si>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</si>
  <si>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</si>
  <si>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</si>
  <si>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</si>
  <si>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</si>
  <si>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</si>
  <si>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</si>
  <si>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</si>
  <si>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</si>
  <si>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</si>
  <si>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</si>
  <si>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</si>
  <si>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</si>
  <si>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</si>
  <si>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</si>
  <si>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</si>
  <si>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</si>
  <si>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</si>
  <si>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</si>
  <si>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</si>
  <si>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</si>
  <si>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</si>
  <si>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</si>
  <si>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</si>
  <si>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</si>
  <si>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</si>
  <si>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</si>
  <si>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</si>
  <si>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</si>
  <si>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</si>
  <si>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</si>
  <si>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</si>
  <si>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</si>
  <si>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</si>
  <si>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</si>
  <si>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</si>
  <si>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</si>
  <si>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</si>
  <si>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</si>
  <si>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</si>
  <si>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</si>
  <si>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</si>
  <si>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</si>
  <si>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</si>
  <si>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</si>
  <si>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</si>
  <si>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</si>
  <si>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</si>
  <si>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</si>
  <si>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</si>
  <si>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</si>
  <si>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</si>
  <si>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</si>
  <si>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</si>
  <si>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</si>
  <si>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</si>
  <si>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</si>
  <si>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</si>
  <si>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</si>
  <si>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</si>
  <si>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</si>
  <si>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</si>
  <si>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</si>
  <si>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</si>
  <si>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</si>
  <si>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</si>
  <si>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</si>
  <si>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</si>
  <si>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</si>
  <si>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</si>
  <si>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</si>
  <si>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</si>
  <si>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</si>
  <si>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</si>
  <si>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</si>
  <si>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</si>
  <si>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</si>
  <si>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</si>
  <si>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</si>
  <si>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</si>
  <si>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</si>
  <si>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</si>
  <si>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</si>
  <si>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</si>
  <si>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</si>
  <si>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</si>
  <si>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</si>
  <si>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</si>
  <si>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</si>
  <si>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</si>
  <si>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</si>
  <si>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</si>
  <si>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</si>
  <si>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</si>
  <si>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</si>
  <si>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</si>
  <si>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</si>
  <si>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</si>
  <si>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</si>
  <si>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</si>
  <si>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</si>
  <si>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</si>
  <si>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</si>
  <si>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</si>
  <si>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</si>
  <si>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</si>
  <si>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</si>
  <si>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</si>
  <si>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</si>
  <si>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</si>
  <si>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</si>
  <si>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</si>
  <si>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</si>
  <si>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</si>
  <si>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</si>
  <si>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</si>
  <si>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</si>
  <si>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</si>
  <si>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</si>
  <si>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</si>
  <si>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</si>
  <si>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</si>
  <si>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</si>
  <si>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</si>
  <si>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</si>
  <si>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</si>
  <si>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</si>
  <si>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</si>
  <si>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</si>
  <si>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</si>
  <si>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</si>
  <si>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</si>
  <si>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</si>
  <si>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</si>
  <si>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</si>
  <si>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</si>
  <si>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</si>
  <si>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</si>
  <si>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</si>
  <si>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</si>
  <si>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</si>
  <si>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</si>
  <si>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</si>
  <si>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</si>
  <si>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</si>
  <si>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</si>
  <si>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</si>
  <si>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</si>
  <si>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</si>
  <si>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</si>
  <si>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</si>
  <si>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</si>
  <si>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</si>
  <si>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</si>
  <si>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</si>
  <si>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</si>
  <si>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</si>
  <si>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</si>
  <si>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</si>
  <si>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</si>
  <si>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</si>
  <si>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</si>
  <si>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</si>
  <si>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</si>
  <si>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</si>
  <si>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</si>
  <si>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</si>
  <si>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</si>
  <si>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</si>
  <si>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</si>
  <si>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</si>
  <si>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</si>
  <si>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</si>
  <si>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</si>
  <si>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</si>
  <si>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</si>
  <si>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</si>
  <si>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</si>
  <si>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</si>
  <si>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</si>
  <si>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</si>
  <si>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</si>
  <si>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</si>
  <si>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</si>
  <si>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</si>
  <si>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</si>
  <si>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</si>
  <si>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</si>
  <si>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</si>
  <si>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</si>
  <si>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</si>
  <si>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</si>
  <si>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</si>
  <si>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</si>
  <si>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</si>
  <si>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</si>
  <si>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</si>
  <si>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</si>
  <si>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</si>
  <si>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</si>
  <si>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</si>
  <si>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</si>
  <si>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</si>
  <si>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</si>
  <si>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</si>
  <si>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</si>
  <si>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</si>
  <si>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</si>
  <si>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</si>
  <si>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</si>
  <si>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</si>
  <si>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</si>
  <si>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</si>
  <si>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</si>
  <si>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</si>
  <si>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</si>
  <si>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</si>
  <si>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</si>
  <si>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</si>
  <si>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</si>
  <si>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</si>
  <si>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</si>
  <si>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</si>
  <si>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</si>
  <si>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</si>
  <si>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</si>
  <si>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</si>
  <si>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</si>
  <si>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</si>
  <si>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</si>
  <si>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</si>
  <si>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</si>
  <si>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</si>
  <si>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</si>
  <si>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</si>
  <si>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</si>
  <si>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</si>
  <si>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</si>
  <si>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</si>
  <si>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</si>
  <si>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</si>
  <si>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</si>
  <si>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</si>
  <si>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</si>
  <si>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</si>
  <si>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</si>
  <si>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</si>
  <si>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</si>
  <si>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</si>
  <si>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</si>
  <si>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</si>
  <si>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</si>
  <si>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</si>
  <si>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</si>
  <si>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</si>
  <si>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</si>
  <si>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</si>
  <si>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</si>
  <si>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</si>
  <si>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</si>
  <si>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</si>
  <si>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</si>
  <si>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</si>
  <si>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</si>
  <si>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</si>
  <si>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</si>
  <si>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</si>
  <si>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</si>
  <si>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</si>
  <si>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</si>
  <si>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</si>
  <si>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</si>
  <si>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</si>
  <si>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</si>
  <si>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</si>
  <si>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</si>
  <si>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</si>
  <si>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</si>
  <si>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</si>
  <si>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</si>
  <si>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</si>
  <si>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</si>
  <si>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</si>
  <si>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</si>
  <si>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</si>
  <si>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</si>
  <si>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</si>
  <si>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</si>
  <si>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</si>
  <si>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</si>
  <si>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</si>
  <si>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</si>
  <si>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</si>
  <si>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</si>
  <si>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</si>
  <si>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</si>
  <si>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</si>
  <si>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</si>
  <si>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</si>
  <si>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</si>
  <si>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</si>
  <si>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</si>
  <si>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</si>
  <si>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</si>
  <si>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</si>
  <si>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</si>
  <si>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</si>
  <si>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</si>
  <si>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</si>
  <si>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</si>
  <si>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</si>
  <si>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</si>
  <si>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</si>
  <si>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</si>
  <si>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</si>
  <si>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</si>
  <si>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</si>
  <si>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</si>
  <si>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</si>
  <si>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</si>
  <si>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</si>
  <si>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</si>
  <si>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</si>
  <si>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</si>
  <si>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</si>
  <si>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</si>
  <si>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</si>
  <si>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</si>
  <si>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</si>
  <si>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</si>
  <si>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</si>
  <si>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</si>
  <si>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</si>
  <si>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</si>
  <si>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</si>
  <si>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</si>
  <si>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</si>
  <si>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</si>
  <si>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</si>
  <si>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</si>
  <si>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</si>
  <si>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</si>
  <si>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</si>
  <si>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</si>
  <si>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</si>
  <si>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</si>
  <si>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</si>
  <si>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</si>
  <si>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</si>
  <si>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</si>
  <si>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</si>
  <si>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</si>
  <si>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</si>
  <si>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</si>
  <si>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</si>
  <si>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</si>
  <si>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</si>
  <si>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</si>
  <si>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</si>
  <si>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</si>
  <si>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</si>
  <si>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</si>
  <si>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</si>
  <si>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</si>
  <si>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</si>
  <si>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</si>
  <si>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</si>
  <si>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</si>
  <si>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</si>
  <si>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</si>
  <si>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</si>
  <si>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</si>
  <si>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</si>
  <si>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</si>
  <si>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</si>
  <si>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</si>
  <si>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</si>
  <si>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</si>
  <si>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</si>
  <si>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</si>
  <si>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</si>
  <si>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</si>
  <si>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</si>
  <si>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</si>
  <si>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</si>
  <si>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</si>
  <si>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</si>
  <si>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</si>
  <si>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</si>
  <si>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</si>
  <si>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</si>
  <si>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</si>
  <si>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</si>
  <si>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</si>
  <si>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</si>
  <si>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</si>
  <si>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</si>
  <si>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</si>
  <si>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</si>
  <si>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</si>
  <si>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</si>
  <si>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</si>
  <si>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</si>
  <si>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</si>
  <si>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</si>
  <si>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</si>
  <si>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</si>
  <si>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</si>
  <si>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</si>
  <si>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</si>
  <si>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</si>
  <si>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</si>
  <si>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</si>
  <si>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</si>
  <si>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</si>
  <si>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</si>
  <si>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</si>
  <si>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</si>
  <si>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</si>
  <si>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</si>
  <si>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</si>
  <si>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</si>
  <si>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</si>
  <si>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</si>
  <si>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</si>
  <si>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</si>
  <si>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</si>
  <si>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</si>
  <si>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</si>
  <si>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</si>
  <si>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</si>
  <si>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</si>
  <si>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</si>
  <si>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</si>
  <si>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</si>
  <si>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</si>
  <si>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</si>
  <si>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</si>
  <si>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</si>
  <si>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</si>
  <si>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</si>
  <si>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</si>
  <si>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</si>
  <si>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</si>
  <si>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</si>
  <si>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</si>
  <si>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</si>
  <si>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</si>
  <si>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</si>
  <si>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</si>
  <si>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</si>
  <si>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</si>
  <si>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</si>
  <si>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</si>
  <si>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</si>
  <si>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</si>
  <si>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</si>
  <si>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</si>
  <si>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</si>
  <si>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</si>
  <si>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</si>
  <si>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</si>
  <si>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</si>
  <si>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</si>
  <si>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</si>
  <si>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</si>
  <si>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</si>
  <si>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</si>
  <si>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</si>
  <si>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</si>
  <si>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</si>
  <si>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</si>
  <si>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</si>
  <si>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</si>
  <si>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</si>
  <si>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</si>
  <si>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</si>
  <si>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</si>
  <si>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</si>
  <si>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</si>
  <si>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</si>
  <si>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</si>
  <si>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</si>
  <si>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</si>
  <si>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</si>
  <si>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</si>
  <si>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</si>
  <si>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</si>
  <si>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</si>
  <si>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</si>
  <si>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</si>
  <si>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</si>
  <si>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</si>
  <si>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</si>
  <si>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</si>
  <si>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</si>
  <si>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</si>
  <si>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</si>
  <si>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</si>
  <si>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</si>
  <si>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</si>
  <si>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</si>
  <si>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</si>
  <si>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</si>
  <si>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</si>
  <si>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</si>
  <si>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</si>
  <si>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</si>
  <si>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</si>
  <si>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</si>
  <si>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</si>
  <si>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</si>
  <si>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</si>
  <si>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</si>
  <si>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</si>
  <si>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</si>
  <si>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</si>
  <si>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</si>
  <si>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</si>
  <si>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</si>
  <si>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</si>
  <si>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</si>
  <si>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</si>
  <si>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</si>
  <si>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</si>
  <si>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</si>
  <si>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</si>
  <si>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</si>
  <si>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</si>
  <si>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</si>
  <si>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</si>
  <si>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</si>
  <si>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</si>
  <si>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</si>
  <si>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</si>
  <si>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</si>
  <si>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</si>
  <si>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</si>
  <si>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</si>
  <si>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</si>
  <si>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</si>
  <si>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</si>
  <si>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</si>
  <si>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</si>
  <si>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</si>
  <si>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</si>
  <si>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</si>
  <si>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</si>
  <si>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</si>
  <si>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</si>
  <si>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</si>
  <si>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</si>
  <si>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</si>
  <si>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</si>
  <si>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</si>
  <si>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</si>
  <si>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</si>
  <si>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</si>
  <si>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</si>
  <si>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</si>
  <si>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</si>
  <si>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</si>
  <si>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</si>
  <si>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</si>
  <si>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</si>
  <si>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</si>
  <si>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</si>
  <si>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</si>
  <si>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</si>
  <si>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</si>
  <si>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</si>
  <si>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</si>
  <si>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</si>
  <si>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</si>
  <si>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</si>
  <si>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</si>
  <si>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</si>
  <si>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</si>
  <si>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</si>
  <si>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</si>
  <si>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</si>
  <si>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</si>
  <si>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</si>
  <si>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</si>
  <si>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</si>
  <si>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</si>
  <si>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</si>
  <si>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</si>
  <si>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</si>
  <si>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</si>
  <si>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</si>
  <si>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</si>
  <si>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</si>
  <si>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</si>
  <si>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</si>
  <si>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</si>
  <si>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</si>
  <si>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</si>
  <si>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</si>
  <si>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</si>
  <si>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</si>
  <si>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</si>
  <si>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</si>
  <si>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</si>
  <si>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</si>
  <si>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</si>
  <si>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</si>
  <si>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</si>
  <si>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</si>
  <si>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</si>
  <si>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</si>
  <si>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</si>
  <si>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</si>
  <si>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</si>
  <si>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</si>
  <si>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</si>
  <si>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</si>
  <si>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</si>
  <si>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</si>
  <si>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</si>
  <si>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</si>
  <si>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</si>
  <si>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</si>
  <si>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</si>
  <si>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</si>
  <si>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</si>
  <si>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</si>
  <si>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</si>
  <si>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</si>
  <si>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</si>
  <si>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</si>
  <si>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</si>
  <si>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</si>
  <si>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</si>
  <si>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</si>
  <si>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</si>
  <si>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</si>
  <si>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</si>
  <si>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</si>
  <si>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</si>
  <si>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</si>
  <si>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</si>
  <si>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</si>
  <si>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</si>
  <si>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</si>
  <si>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</si>
  <si>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</si>
  <si>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</si>
  <si>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</si>
  <si>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</si>
  <si>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</si>
  <si>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</si>
  <si>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</si>
  <si>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</si>
  <si>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</si>
  <si>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</si>
  <si>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</si>
  <si>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</si>
  <si>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</si>
  <si>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</si>
  <si>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</si>
  <si>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</si>
  <si>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</si>
  <si>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</si>
  <si>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</si>
  <si>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</si>
  <si>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</si>
  <si>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</si>
  <si>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</si>
  <si>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</si>
  <si>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</si>
  <si>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</si>
  <si>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</si>
  <si>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</si>
  <si>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</si>
  <si>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</si>
  <si>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</si>
  <si>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</si>
  <si>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</si>
  <si>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</si>
  <si>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</si>
  <si>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</si>
  <si>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</si>
  <si>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</si>
  <si>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</si>
  <si>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</si>
  <si>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</si>
  <si>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</si>
  <si>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</si>
  <si>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</si>
  <si>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</si>
  <si>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</si>
  <si>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</si>
  <si>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</si>
  <si>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</si>
  <si>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</si>
  <si>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</si>
  <si>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</si>
  <si>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</si>
  <si>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</si>
  <si>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</si>
  <si>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</si>
  <si>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</si>
  <si>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</si>
  <si>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</si>
  <si>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</si>
  <si>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</si>
  <si>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</si>
  <si>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</si>
  <si>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</si>
  <si>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</si>
  <si>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</si>
  <si>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</si>
  <si>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</si>
  <si>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</si>
  <si>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</si>
  <si>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</si>
  <si>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</si>
  <si>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</si>
  <si>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</si>
  <si>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</si>
  <si>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</si>
  <si>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</si>
  <si>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</si>
  <si>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</si>
  <si>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</si>
  <si>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</si>
  <si>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</si>
  <si>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</si>
  <si>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</si>
  <si>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</si>
  <si>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</si>
  <si>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</si>
  <si>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</si>
  <si>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</si>
  <si>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</si>
  <si>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</si>
  <si>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</si>
  <si>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</si>
  <si>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</si>
  <si>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</si>
  <si>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</si>
  <si>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</si>
  <si>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</si>
  <si>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</si>
  <si>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</si>
  <si>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</si>
  <si>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</si>
  <si>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</si>
  <si>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</si>
  <si>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</si>
  <si>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</si>
  <si>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</si>
  <si>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</si>
  <si>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</si>
  <si>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</si>
  <si>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</si>
  <si>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</si>
  <si>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</si>
  <si>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</si>
  <si>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</si>
  <si>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</si>
  <si>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</si>
  <si>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</si>
  <si>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</si>
  <si>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</si>
  <si>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</si>
  <si>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</si>
  <si>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</si>
  <si>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</si>
  <si>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</si>
  <si>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</si>
  <si>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</si>
  <si>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</si>
  <si>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</si>
  <si>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</si>
  <si>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</si>
  <si>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</si>
  <si>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</si>
  <si>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</si>
  <si>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</si>
  <si>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</si>
  <si>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</si>
  <si>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</si>
  <si>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</si>
  <si>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</si>
  <si>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</si>
  <si>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</si>
  <si>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</si>
  <si>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</si>
  <si>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</si>
  <si>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</si>
  <si>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</si>
  <si>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</si>
  <si>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</si>
  <si>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</si>
  <si>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</si>
  <si>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</si>
  <si>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</si>
  <si>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</si>
  <si>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</si>
  <si>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</si>
  <si>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</si>
  <si>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</si>
  <si>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</si>
  <si>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</si>
  <si>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</si>
  <si>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</si>
  <si>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</si>
  <si>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</si>
  <si>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</si>
  <si>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</si>
  <si>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</si>
  <si>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</si>
  <si>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</si>
  <si>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</si>
  <si>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</si>
  <si>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</si>
  <si>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</si>
  <si>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</si>
  <si>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</si>
  <si>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</si>
  <si>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</si>
  <si>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</si>
  <si>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</si>
  <si>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</si>
  <si>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</si>
  <si>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</si>
  <si>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</si>
  <si>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</si>
  <si>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</si>
  <si>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</si>
  <si>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</si>
  <si>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</si>
  <si>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</si>
  <si>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</si>
  <si>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</si>
  <si>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</si>
  <si>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</si>
  <si>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</si>
  <si>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</si>
  <si>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</si>
  <si>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</si>
  <si>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</si>
  <si>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</si>
  <si>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</si>
  <si>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</si>
  <si>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</si>
  <si>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</si>
  <si>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</si>
  <si>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</si>
  <si>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</si>
  <si>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</si>
  <si>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</si>
  <si>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</si>
  <si>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</si>
  <si>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</si>
  <si>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</si>
  <si>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</si>
  <si>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</si>
  <si>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</si>
  <si>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</si>
  <si>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</si>
  <si>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</si>
  <si>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</si>
  <si>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</si>
  <si>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</si>
  <si>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</si>
  <si>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</si>
  <si>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</si>
  <si>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</si>
  <si>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</si>
  <si>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</si>
  <si>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</si>
  <si>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</si>
  <si>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</si>
  <si>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</si>
  <si>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</si>
  <si>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</si>
  <si>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</si>
  <si>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</si>
  <si>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</si>
  <si>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</si>
  <si>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</si>
  <si>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</si>
  <si>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</si>
  <si>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</si>
  <si>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</si>
  <si>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</si>
  <si>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</si>
  <si>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</si>
  <si>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</si>
  <si>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</si>
  <si>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</si>
  <si>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</si>
  <si>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</si>
  <si>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</si>
  <si>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</si>
  <si>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</si>
  <si>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</si>
  <si>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</si>
  <si>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</si>
  <si>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</si>
  <si>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</si>
  <si>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</si>
  <si>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</si>
  <si>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</si>
  <si>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</si>
  <si>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</si>
  <si>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</si>
  <si>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</si>
  <si>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</si>
  <si>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</si>
  <si>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</si>
  <si>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</si>
  <si>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</si>
  <si>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</si>
  <si>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</si>
  <si>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</si>
  <si>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</si>
  <si>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</si>
  <si>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</si>
  <si>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</si>
  <si>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</si>
  <si>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</si>
  <si>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</si>
  <si>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</si>
  <si>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</si>
  <si>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</si>
  <si>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</si>
  <si>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</si>
  <si>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</si>
  <si>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</si>
  <si>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</si>
  <si>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</si>
  <si>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</si>
  <si>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</si>
  <si>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</si>
  <si>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</si>
  <si>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</si>
  <si>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</si>
  <si>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</si>
  <si>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</si>
  <si>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</si>
  <si>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</si>
  <si>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</si>
  <si>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</si>
  <si>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</si>
  <si>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</si>
  <si>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</si>
  <si>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</si>
  <si>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</si>
  <si>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</si>
  <si>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</si>
  <si>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</si>
  <si>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</si>
  <si>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</si>
  <si>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</si>
  <si>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</si>
  <si>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</si>
  <si>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</si>
  <si>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</si>
  <si>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</si>
  <si>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</si>
  <si>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</si>
  <si>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</si>
  <si>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</si>
  <si>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</si>
  <si>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</si>
  <si>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</si>
  <si>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</si>
  <si>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</si>
  <si>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</si>
  <si>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</si>
  <si>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</si>
  <si>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</si>
  <si>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</si>
  <si>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</si>
  <si>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</si>
  <si>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</si>
  <si>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</si>
  <si>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</si>
  <si>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</si>
  <si>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</si>
  <si>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</si>
  <si>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</si>
  <si>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</si>
  <si>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</si>
  <si>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</si>
  <si>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</si>
  <si>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</si>
  <si>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</si>
  <si>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</si>
  <si>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</si>
  <si>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</si>
  <si>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</si>
  <si>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</si>
  <si>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</si>
  <si>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</si>
  <si>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</si>
  <si>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</si>
  <si>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</si>
  <si>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</si>
  <si>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</si>
  <si>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</si>
  <si>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</si>
  <si>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</si>
  <si>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</si>
  <si>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</si>
  <si>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</si>
  <si>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</si>
  <si>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</si>
  <si>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</si>
  <si>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</si>
  <si>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</si>
  <si>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</si>
  <si>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</si>
  <si>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</si>
  <si>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</si>
  <si>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</si>
  <si>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</si>
  <si>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</si>
  <si>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</si>
  <si>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</si>
  <si>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</si>
  <si>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</si>
  <si>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</si>
  <si>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</si>
  <si>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</si>
  <si>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</si>
  <si>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</si>
  <si>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</si>
  <si>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</si>
  <si>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</si>
  <si>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</si>
  <si>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</si>
  <si>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</si>
  <si>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</si>
  <si>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</si>
  <si>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</si>
  <si>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</si>
  <si>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</si>
  <si>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</si>
  <si>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</si>
  <si>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</si>
  <si>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</si>
  <si>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</si>
  <si>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</si>
  <si>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</si>
  <si>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</si>
  <si>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</si>
  <si>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</si>
  <si>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</si>
  <si>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</si>
  <si>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</si>
  <si>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</si>
  <si>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</si>
  <si>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</si>
  <si>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</si>
  <si>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</si>
  <si>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</si>
  <si>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</si>
  <si>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</si>
  <si>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</si>
  <si>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</si>
  <si>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</si>
  <si>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</si>
  <si>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</si>
  <si>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</si>
  <si>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</si>
  <si>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</si>
  <si>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</si>
  <si>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</si>
  <si>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</si>
  <si>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</si>
  <si>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</si>
  <si>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</si>
  <si>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</si>
  <si>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</si>
  <si>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</si>
  <si>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</si>
  <si>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</si>
  <si>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</si>
  <si>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</si>
  <si>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</si>
  <si>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</si>
  <si>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</si>
  <si>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</si>
  <si>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</si>
  <si>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</si>
  <si>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</si>
  <si>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</si>
  <si>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</si>
  <si>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</si>
  <si>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</si>
  <si>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</si>
  <si>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</si>
  <si>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</si>
  <si>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</si>
  <si>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</si>
  <si>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</si>
  <si>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</si>
  <si>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</si>
  <si>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</si>
  <si>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</si>
  <si>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</si>
  <si>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</si>
  <si>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</si>
  <si>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</si>
  <si>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</si>
  <si>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</si>
  <si>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</si>
  <si>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</si>
  <si>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</si>
  <si>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</si>
  <si>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</si>
  <si>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</si>
  <si>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</si>
  <si>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</si>
  <si>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</si>
  <si>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</si>
  <si>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</si>
  <si>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</si>
  <si>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</si>
  <si>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</si>
  <si>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</si>
  <si>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</si>
  <si>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</si>
  <si>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</si>
  <si>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</si>
  <si>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</si>
  <si>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</si>
  <si>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</si>
  <si>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</si>
  <si>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</si>
  <si>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</si>
  <si>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</si>
  <si>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</si>
  <si>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</si>
  <si>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</si>
  <si>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</si>
  <si>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</si>
  <si>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</si>
  <si>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</si>
  <si>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</si>
  <si>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</si>
  <si>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</si>
  <si>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</si>
  <si>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</si>
  <si>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</si>
  <si>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</si>
  <si>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</si>
  <si>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</si>
  <si>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</si>
  <si>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</si>
  <si>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</si>
  <si>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</si>
  <si>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</si>
  <si>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</si>
  <si>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</si>
  <si>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</si>
  <si>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</si>
  <si>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</si>
  <si>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</si>
  <si>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</si>
  <si>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</si>
  <si>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</si>
  <si>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</si>
  <si>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</si>
  <si>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</si>
  <si>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</si>
  <si>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</si>
  <si>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</si>
  <si>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</si>
  <si>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</si>
  <si>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</si>
  <si>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</si>
  <si>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</si>
  <si>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</si>
  <si>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</si>
  <si>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</si>
  <si>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</si>
  <si>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</si>
  <si>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</si>
  <si>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</si>
  <si>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</si>
  <si>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</si>
  <si>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</si>
  <si>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</si>
  <si>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</si>
  <si>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</si>
  <si>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</si>
  <si>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</si>
  <si>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</si>
  <si>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</si>
  <si>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</si>
  <si>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</si>
  <si>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</si>
  <si>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</si>
  <si>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</si>
  <si>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</si>
  <si>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</si>
  <si>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</si>
  <si>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</si>
  <si>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</si>
  <si>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</si>
  <si>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</si>
  <si>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</si>
  <si>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</si>
  <si>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</si>
  <si>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</si>
  <si>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</si>
  <si>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</si>
  <si>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</si>
  <si>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</si>
  <si>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</si>
  <si>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</si>
  <si>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</si>
  <si>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</si>
  <si>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</si>
  <si>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</si>
  <si>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</si>
  <si>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</si>
  <si>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</si>
  <si>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</si>
  <si>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</si>
  <si>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</si>
  <si>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</si>
  <si>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</si>
  <si>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</si>
  <si>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</si>
  <si>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</si>
  <si>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</si>
  <si>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</si>
  <si>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</si>
  <si>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</si>
  <si>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</si>
  <si>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</si>
  <si>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</si>
  <si>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</si>
  <si>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</si>
  <si>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</si>
  <si>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</si>
  <si>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</si>
  <si>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</si>
  <si>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</si>
  <si>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</si>
  <si>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</si>
  <si>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</si>
  <si>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</si>
  <si>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</si>
  <si>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</si>
  <si>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</si>
  <si>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</si>
  <si>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</si>
  <si>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</si>
  <si>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</si>
  <si>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</si>
  <si>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</si>
  <si>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</si>
  <si>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</si>
  <si>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</si>
  <si>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</si>
  <si>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</si>
  <si>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</si>
  <si>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</si>
  <si>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</si>
  <si>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</si>
  <si>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</si>
  <si>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</si>
  <si>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</si>
  <si>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</si>
  <si>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</si>
  <si>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</si>
  <si>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</si>
  <si>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</si>
  <si>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</si>
  <si>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</si>
  <si>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</si>
  <si>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</si>
  <si>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</si>
  <si>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</si>
  <si>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</si>
  <si>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</si>
  <si>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</si>
  <si>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</si>
  <si>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</si>
  <si>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</si>
  <si>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</si>
  <si>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</si>
  <si>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</si>
  <si>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</si>
  <si>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</si>
  <si>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</si>
  <si>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</si>
  <si>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</si>
  <si>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</si>
  <si>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</si>
  <si>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</si>
  <si>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</si>
  <si>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</si>
  <si>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</si>
  <si>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</si>
  <si>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</si>
  <si>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</si>
  <si>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</si>
  <si>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</si>
  <si>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</si>
  <si>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</si>
  <si>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</si>
  <si>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</si>
  <si>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</si>
  <si>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</si>
  <si>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</si>
  <si>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</si>
  <si>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</si>
  <si>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</si>
  <si>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</si>
  <si>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</si>
  <si>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</si>
  <si>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</si>
  <si>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</si>
  <si>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</si>
  <si>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</si>
  <si>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</si>
  <si>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</si>
  <si>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</si>
  <si>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</si>
  <si>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</si>
  <si>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</si>
  <si>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</si>
  <si>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</si>
  <si>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</si>
  <si>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</si>
  <si>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</si>
  <si>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</si>
  <si>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</si>
  <si>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</si>
  <si>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</si>
  <si>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</si>
  <si>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</si>
  <si>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</si>
  <si>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</si>
  <si>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</si>
  <si>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</si>
  <si>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</si>
  <si>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</si>
  <si>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</si>
  <si>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</si>
  <si>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</si>
  <si>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</si>
  <si>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</si>
  <si>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</si>
  <si>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</si>
  <si>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</si>
  <si>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</si>
  <si>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</si>
  <si>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</si>
  <si>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</si>
  <si>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</si>
  <si>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</si>
  <si>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</si>
  <si>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</si>
  <si>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</si>
  <si>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</si>
  <si>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</si>
  <si>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</si>
  <si>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</si>
  <si>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</si>
  <si>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</si>
  <si>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</si>
  <si>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</si>
  <si>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</si>
  <si>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</si>
  <si>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</si>
  <si>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</si>
  <si>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</si>
  <si>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</si>
  <si>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</si>
  <si>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</si>
  <si>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</si>
  <si>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</si>
  <si>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</si>
  <si>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</si>
  <si>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</si>
  <si>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</si>
  <si>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</si>
  <si>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</si>
  <si>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</si>
  <si>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</si>
  <si>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</si>
  <si>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</si>
  <si>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</si>
  <si>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</si>
  <si>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</si>
  <si>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</si>
  <si>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</si>
  <si>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</si>
  <si>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</si>
  <si>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</si>
  <si>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</si>
  <si>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</si>
  <si>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</si>
  <si>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</si>
  <si>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</si>
  <si>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</si>
  <si>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</si>
  <si>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</si>
  <si>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</si>
  <si>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</si>
  <si>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</si>
  <si>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</si>
  <si>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</si>
  <si>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</si>
  <si>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</si>
  <si>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</si>
  <si>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</si>
  <si>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</si>
  <si>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</si>
  <si>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</si>
  <si>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</si>
  <si>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</si>
  <si>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</si>
  <si>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</si>
  <si>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</si>
  <si>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</si>
  <si>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</si>
  <si>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</si>
  <si>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</si>
  <si>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</si>
  <si>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</si>
  <si>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</si>
  <si>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</si>
  <si>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</si>
  <si>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</si>
  <si>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</si>
  <si>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</si>
  <si>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</si>
  <si>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</si>
  <si>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</si>
  <si>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</si>
  <si>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</si>
  <si>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</si>
  <si>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</si>
  <si>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</si>
  <si>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</si>
  <si>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</si>
  <si>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</si>
  <si>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</si>
  <si>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</si>
  <si>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</si>
  <si>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</si>
  <si>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</si>
  <si>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</si>
  <si>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</si>
  <si>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</si>
  <si>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</si>
  <si>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</si>
  <si>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</si>
  <si>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</si>
  <si>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</si>
  <si>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</si>
  <si>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</si>
  <si>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</si>
  <si>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</si>
  <si>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</si>
  <si>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</si>
  <si>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</si>
  <si>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</si>
  <si>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</si>
  <si>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</si>
  <si>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</si>
  <si>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</si>
  <si>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</si>
  <si>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</si>
  <si>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</si>
  <si>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</si>
  <si>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</si>
  <si>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</si>
  <si>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</si>
  <si>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</si>
  <si>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</si>
  <si>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</si>
  <si>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</si>
  <si>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</si>
  <si>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</si>
  <si>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</si>
  <si>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</si>
  <si>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</si>
  <si>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</si>
  <si>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</si>
  <si>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</si>
  <si>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</si>
  <si>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</si>
  <si>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</si>
  <si>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</si>
  <si>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</si>
  <si>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</si>
  <si>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</si>
  <si>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</si>
  <si>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</si>
  <si>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</si>
  <si>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</si>
  <si>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</si>
  <si>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</si>
  <si>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</si>
  <si>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</si>
  <si>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</si>
  <si>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</si>
  <si>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</si>
  <si>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</si>
  <si>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</si>
  <si>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</si>
  <si>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</si>
  <si>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</si>
  <si>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</si>
  <si>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</si>
  <si>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</si>
  <si>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</si>
  <si>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</si>
  <si>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</si>
  <si>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</si>
  <si>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</si>
  <si>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</si>
  <si>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</si>
  <si>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</si>
  <si>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</si>
  <si>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</si>
  <si>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</si>
  <si>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</si>
  <si>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</si>
  <si>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</si>
  <si>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</si>
  <si>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</si>
  <si>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</si>
  <si>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</si>
  <si>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</si>
  <si>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</si>
  <si>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</si>
  <si>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</si>
  <si>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</si>
  <si>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</si>
  <si>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</si>
  <si>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</si>
  <si>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</si>
  <si>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</si>
  <si>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</si>
  <si>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</si>
  <si>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</si>
  <si>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</si>
  <si>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</si>
  <si>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</si>
  <si>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</si>
  <si>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</si>
  <si>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</si>
  <si>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</si>
  <si>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</si>
  <si>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</si>
  <si>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</si>
  <si>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</si>
  <si>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</si>
  <si>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</si>
  <si>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</si>
  <si>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</si>
  <si>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</si>
  <si>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</si>
  <si>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</si>
  <si>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</si>
  <si>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</si>
  <si>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</si>
  <si>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</si>
  <si>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</si>
  <si>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</si>
  <si>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</si>
  <si>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</si>
  <si>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</si>
  <si>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</si>
  <si>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</si>
  <si>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</si>
  <si>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</si>
  <si>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</si>
  <si>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</si>
  <si>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</si>
  <si>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</si>
  <si>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</si>
  <si>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</si>
  <si>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</si>
  <si>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</si>
  <si>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</si>
  <si>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</si>
  <si>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</si>
  <si>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</si>
  <si>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</si>
  <si>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</si>
  <si>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</si>
  <si>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</si>
  <si>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</si>
  <si>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</si>
  <si>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</si>
  <si>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</si>
  <si>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</si>
  <si>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</si>
  <si>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</si>
  <si>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</si>
  <si>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</si>
  <si>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</si>
  <si>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</si>
  <si>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</si>
  <si>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</si>
  <si>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</si>
  <si>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</si>
  <si>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</si>
  <si>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</si>
  <si>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</si>
  <si>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</si>
  <si>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</si>
  <si>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</si>
  <si>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</si>
  <si>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</si>
  <si>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</si>
  <si>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</si>
  <si>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</si>
  <si>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</si>
  <si>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</si>
  <si>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</si>
  <si>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</si>
  <si>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</si>
  <si>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</si>
  <si>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</si>
  <si>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</si>
  <si>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</si>
  <si>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</si>
  <si>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</si>
  <si>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</si>
  <si>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</si>
  <si>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</si>
  <si>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</si>
  <si>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</si>
  <si>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</si>
  <si>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</si>
  <si>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</si>
  <si>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</si>
  <si>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</si>
  <si>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</si>
  <si>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</si>
  <si>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</si>
  <si>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</si>
  <si>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</si>
  <si>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</si>
  <si>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</si>
  <si>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</si>
  <si>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</si>
  <si>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</si>
  <si>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</si>
  <si>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</si>
  <si>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</si>
  <si>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</si>
  <si>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</si>
  <si>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</si>
  <si>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</si>
  <si>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</si>
  <si>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</si>
  <si>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</si>
  <si>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</si>
  <si>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</si>
  <si>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</si>
  <si>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</si>
  <si>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</si>
  <si>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</si>
  <si>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</si>
  <si>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</si>
  <si>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</si>
  <si>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</si>
  <si>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</si>
  <si>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</si>
  <si>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</si>
  <si>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</si>
  <si>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</si>
  <si>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</si>
  <si>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</si>
  <si>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</si>
  <si>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</si>
  <si>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</si>
  <si>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</si>
  <si>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</si>
  <si>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</si>
  <si>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</si>
  <si>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</si>
  <si>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</si>
  <si>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</si>
  <si>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</si>
  <si>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</si>
  <si>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</si>
  <si>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</si>
  <si>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</si>
  <si>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</si>
  <si>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</si>
  <si>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</si>
  <si>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</si>
  <si>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</si>
  <si>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</si>
  <si>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</si>
  <si>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</si>
  <si>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</si>
  <si>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</si>
  <si>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</si>
  <si>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</si>
  <si>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</si>
  <si>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</si>
  <si>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</si>
  <si>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</si>
  <si>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</si>
  <si>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</si>
  <si>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</si>
  <si>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</si>
  <si>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</si>
  <si>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</si>
  <si>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</si>
  <si>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</si>
  <si>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</si>
  <si>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</si>
  <si>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</si>
  <si>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</si>
  <si>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</si>
  <si>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</si>
  <si>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</si>
  <si>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</si>
  <si>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</si>
  <si>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</si>
  <si>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</si>
  <si>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</si>
  <si>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</si>
  <si>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</si>
  <si>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</si>
  <si>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</si>
  <si>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</si>
  <si>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</si>
  <si>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</si>
  <si>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</si>
  <si>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</si>
  <si>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</si>
  <si>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</si>
  <si>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</si>
  <si>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</si>
  <si>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</si>
  <si>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</si>
  <si>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</si>
  <si>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</si>
  <si>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</si>
  <si>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</si>
  <si>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</si>
  <si>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</si>
  <si>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</si>
  <si>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</si>
  <si>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</si>
  <si>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</si>
  <si>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</si>
  <si>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</si>
  <si>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</si>
  <si>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</si>
  <si>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</si>
  <si>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</si>
  <si>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</si>
  <si>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</si>
  <si>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</si>
  <si>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</si>
  <si>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</si>
  <si>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</si>
  <si>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</si>
  <si>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</si>
  <si>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</si>
  <si>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</si>
  <si>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</si>
  <si>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</si>
  <si>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</si>
  <si>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</si>
  <si>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</si>
  <si>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</si>
  <si>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</si>
  <si>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</si>
  <si>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</si>
  <si>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</si>
  <si>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</si>
  <si>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</si>
  <si>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</si>
  <si>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</si>
  <si>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</si>
  <si>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</si>
  <si>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</si>
  <si>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</si>
  <si>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</si>
  <si>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</si>
  <si>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</si>
  <si>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</si>
  <si>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</si>
  <si>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</si>
  <si>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</si>
  <si>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</si>
  <si>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</si>
  <si>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</si>
  <si>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</si>
  <si>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</si>
  <si>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</si>
  <si>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</si>
  <si>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</si>
  <si>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</si>
  <si>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</si>
  <si>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</si>
  <si>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</si>
  <si>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</si>
  <si>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</si>
  <si>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</si>
  <si>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</si>
  <si>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</si>
  <si>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</si>
  <si>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</si>
  <si>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</si>
  <si>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</si>
  <si>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</si>
  <si>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</si>
  <si>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</si>
  <si>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</si>
  <si>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</si>
  <si>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</si>
  <si>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</si>
  <si>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</si>
  <si>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</si>
  <si>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</si>
  <si>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</si>
  <si>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</si>
  <si>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</si>
  <si>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</si>
  <si>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</si>
  <si>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</si>
  <si>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</si>
  <si>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</si>
  <si>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</si>
  <si>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</si>
  <si>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</si>
  <si>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</si>
  <si>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</si>
  <si>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</si>
  <si>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</si>
  <si>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</si>
  <si>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</si>
  <si>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</si>
  <si>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</si>
  <si>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</si>
  <si>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</si>
  <si>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</si>
  <si>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</si>
  <si>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</si>
  <si>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</si>
  <si>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</si>
  <si>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</si>
  <si>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</si>
  <si>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</si>
  <si>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</si>
  <si>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</si>
  <si>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</si>
  <si>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</si>
  <si>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</si>
  <si>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</si>
  <si>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</si>
  <si>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</si>
  <si>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</si>
  <si>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</si>
  <si>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</si>
  <si>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</si>
  <si>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</si>
  <si>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</si>
  <si>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</si>
  <si>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</si>
  <si>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</si>
  <si>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</si>
  <si>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</si>
  <si>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</si>
  <si>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</si>
  <si>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</si>
  <si>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</si>
  <si>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</si>
  <si>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</si>
  <si>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</si>
  <si>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</si>
  <si>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</si>
  <si>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</si>
  <si>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</si>
  <si>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</si>
  <si>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</si>
  <si>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</si>
  <si>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</si>
  <si>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</si>
  <si>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</si>
  <si>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</si>
  <si>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</si>
  <si>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</si>
  <si>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</si>
  <si>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</si>
  <si>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</si>
  <si>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</si>
  <si>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</si>
  <si>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</si>
  <si>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</si>
  <si>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</si>
  <si>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</si>
  <si>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</si>
  <si>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</si>
  <si>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</si>
  <si>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</si>
  <si>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</si>
  <si>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</si>
  <si>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</si>
  <si>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</si>
  <si>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</si>
  <si>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</si>
  <si>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</si>
  <si>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</si>
  <si>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</si>
  <si>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</si>
  <si>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</si>
  <si>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</si>
  <si>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</si>
  <si>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</si>
  <si>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</si>
  <si>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</si>
  <si>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</si>
  <si>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</si>
  <si>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</si>
  <si>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</si>
  <si>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</si>
  <si>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</si>
  <si>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</si>
  <si>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</si>
  <si>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</si>
  <si>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</si>
  <si>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</si>
  <si>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</si>
  <si>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</si>
  <si>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</si>
  <si>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</si>
  <si>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</si>
  <si>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</si>
  <si>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</si>
  <si>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</si>
  <si>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</si>
  <si>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</si>
  <si>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</si>
  <si>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</si>
  <si>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</si>
  <si>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</si>
  <si>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</si>
  <si>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</si>
  <si>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</si>
  <si>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</si>
  <si>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</si>
  <si>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</si>
  <si>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</si>
  <si>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</si>
  <si>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</si>
  <si>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</si>
  <si>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</si>
  <si>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</si>
  <si>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</si>
  <si>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</si>
  <si>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</si>
  <si>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</si>
  <si>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</si>
  <si>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</si>
  <si>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</si>
  <si>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</si>
  <si>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</si>
  <si>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</si>
  <si>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</si>
  <si>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</si>
  <si>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</si>
  <si>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</si>
  <si>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</si>
  <si>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</si>
  <si>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</si>
  <si>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</si>
  <si>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</si>
  <si>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</si>
  <si>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</si>
  <si>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</si>
  <si>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</si>
  <si>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</si>
  <si>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</si>
  <si>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</si>
  <si>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</si>
  <si>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</si>
  <si>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</si>
  <si>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</si>
  <si>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</si>
  <si>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</si>
  <si>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</si>
  <si>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</si>
  <si>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</si>
  <si>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</si>
  <si>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</si>
  <si>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</si>
  <si>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</si>
  <si>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</si>
  <si>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</si>
  <si>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</si>
  <si>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</si>
  <si>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</si>
  <si>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</si>
  <si>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</si>
  <si>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</si>
  <si>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</si>
  <si>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</si>
  <si>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</si>
  <si>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</si>
  <si>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</si>
  <si>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</si>
  <si>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</si>
  <si>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</si>
  <si>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</si>
  <si>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</si>
  <si>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</si>
  <si>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</si>
  <si>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</si>
  <si>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</si>
  <si>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</si>
  <si>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</si>
  <si>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</si>
  <si>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</si>
  <si>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</si>
  <si>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</si>
  <si>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</si>
  <si>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</si>
  <si>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</si>
  <si>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</si>
  <si>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</si>
  <si>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</si>
  <si>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</si>
  <si>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</si>
  <si>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</si>
  <si>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</si>
  <si>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</si>
  <si>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</si>
  <si>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</si>
  <si>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</si>
  <si>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</si>
  <si>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</si>
  <si>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</si>
  <si>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</si>
  <si>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</si>
  <si>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</si>
  <si>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</si>
  <si>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</si>
  <si>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</si>
  <si>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</si>
  <si>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</si>
  <si>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</si>
  <si>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</si>
  <si>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</si>
  <si>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</si>
  <si>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</si>
  <si>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</si>
  <si>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</si>
  <si>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</si>
  <si>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</si>
  <si>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</si>
  <si>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</si>
  <si>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</si>
  <si>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</si>
  <si>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</si>
  <si>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</si>
  <si>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</si>
  <si>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</si>
  <si>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</si>
  <si>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</si>
  <si>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</si>
  <si>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</si>
  <si>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</si>
  <si>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</si>
  <si>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</si>
  <si>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</si>
  <si>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</si>
  <si>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</si>
  <si>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</si>
  <si>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</si>
  <si>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</si>
  <si>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</si>
  <si>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</si>
  <si>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</si>
  <si>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</si>
  <si>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</si>
  <si>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</si>
  <si>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</si>
  <si>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</si>
  <si>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</si>
  <si>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</si>
  <si>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</si>
  <si>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</si>
  <si>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</si>
  <si>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</si>
  <si>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</si>
  <si>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</si>
  <si>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</si>
  <si>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</si>
  <si>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</si>
  <si>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</si>
  <si>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</si>
  <si>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</si>
  <si>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</si>
  <si>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</si>
  <si>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</si>
  <si>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</si>
  <si>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</si>
  <si>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</si>
  <si>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</si>
  <si>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</si>
  <si>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</si>
  <si>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</si>
  <si>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</si>
  <si>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</si>
  <si>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</si>
  <si>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</si>
  <si>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</si>
  <si>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</si>
  <si>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</si>
  <si>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</si>
  <si>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</si>
  <si>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</si>
  <si>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</si>
  <si>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</si>
  <si>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</si>
  <si>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</si>
  <si>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</si>
  <si>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</si>
  <si>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</si>
  <si>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</si>
  <si>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</si>
  <si>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</si>
  <si>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</si>
  <si>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</si>
  <si>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</si>
  <si>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</si>
  <si>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</si>
  <si>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</si>
  <si>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</si>
  <si>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</si>
  <si>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</si>
  <si>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</si>
  <si>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</si>
  <si>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</si>
  <si>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</si>
  <si>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</si>
  <si>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</si>
  <si>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</si>
  <si>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</si>
  <si>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</si>
  <si>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</si>
  <si>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</si>
  <si>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</si>
  <si>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</si>
  <si>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</si>
  <si>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</si>
  <si>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</si>
  <si>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</si>
  <si>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</si>
  <si>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</si>
  <si>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</si>
  <si>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</si>
  <si>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</si>
  <si>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</si>
  <si>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</si>
  <si>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</si>
  <si>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</si>
  <si>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</si>
  <si>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</si>
  <si>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</si>
  <si>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</si>
  <si>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</si>
  <si>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</si>
  <si>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</si>
  <si>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</si>
  <si>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</si>
  <si>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</si>
  <si>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</si>
  <si>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</si>
  <si>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</si>
  <si>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</si>
  <si>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</si>
  <si>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</si>
  <si>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</si>
  <si>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</si>
  <si>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</si>
  <si>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</si>
  <si>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</si>
  <si>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</si>
  <si>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</si>
  <si>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</si>
  <si>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</si>
  <si>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</si>
  <si>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</si>
  <si>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</si>
  <si>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</si>
  <si>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</si>
  <si>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</si>
  <si>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</si>
  <si>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</si>
  <si>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</si>
  <si>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</si>
  <si>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</si>
  <si>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</si>
  <si>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</si>
  <si>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</si>
  <si>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</si>
  <si>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</si>
  <si>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</si>
  <si>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</si>
  <si>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</si>
  <si>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</si>
  <si>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</si>
  <si>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</si>
  <si>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</si>
  <si>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</si>
  <si>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</si>
  <si>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</si>
  <si>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</si>
  <si>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</si>
  <si>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</si>
  <si>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</si>
  <si>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</si>
  <si>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</si>
  <si>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</si>
  <si>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</si>
  <si>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</si>
  <si>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</si>
  <si>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</si>
  <si>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</si>
  <si>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</si>
  <si>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</si>
  <si>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</si>
  <si>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</si>
  <si>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</si>
  <si>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</si>
  <si>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</si>
  <si>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</si>
  <si>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</si>
  <si>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</si>
  <si>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</si>
  <si>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</si>
  <si>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</si>
  <si>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</si>
  <si>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</si>
  <si>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</si>
  <si>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</si>
  <si>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</si>
  <si>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</si>
  <si>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</si>
  <si>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</si>
  <si>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</si>
  <si>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</si>
  <si>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</si>
  <si>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</si>
  <si>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</si>
  <si>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</si>
  <si>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</si>
  <si>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</si>
  <si>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</si>
  <si>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</si>
  <si>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</si>
  <si>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</si>
  <si>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</si>
  <si>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</si>
  <si>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</si>
  <si>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</si>
  <si>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</si>
  <si>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</si>
  <si>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</si>
  <si>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</si>
  <si>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</si>
  <si>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</si>
  <si>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</si>
  <si>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</si>
  <si>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</si>
  <si>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</si>
  <si>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</si>
  <si>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</si>
  <si>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</si>
  <si>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</si>
  <si>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</si>
  <si>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</si>
  <si>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</si>
  <si>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</si>
  <si>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</si>
  <si>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</si>
  <si>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</si>
  <si>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</si>
  <si>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</si>
  <si>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</si>
  <si>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</si>
  <si>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</si>
  <si>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</si>
  <si>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</si>
  <si>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</si>
  <si>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</si>
  <si>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</si>
  <si>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</si>
  <si>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</si>
  <si>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</si>
  <si>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</si>
  <si>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</si>
  <si>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</si>
  <si>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</si>
  <si>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</si>
  <si>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</si>
  <si>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</si>
  <si>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</si>
  <si>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</si>
  <si>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</si>
  <si>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</si>
  <si>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</si>
  <si>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</si>
  <si>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</si>
  <si>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</si>
  <si>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</si>
  <si>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</si>
  <si>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</si>
  <si>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</si>
  <si>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</si>
  <si>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</si>
  <si>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</si>
  <si>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</si>
  <si>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</si>
  <si>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</si>
  <si>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</si>
  <si>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</si>
  <si>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</si>
  <si>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</si>
  <si>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</si>
  <si>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</si>
  <si>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</si>
  <si>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</si>
  <si>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</si>
  <si>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</si>
  <si>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</si>
  <si>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</si>
  <si>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</si>
  <si>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</si>
  <si>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</si>
  <si>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</si>
  <si>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</si>
  <si>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</si>
  <si>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</si>
  <si>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</si>
  <si>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</si>
  <si>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</si>
  <si>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</si>
  <si>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</si>
  <si>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</si>
  <si>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</si>
  <si>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</si>
  <si>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</si>
  <si>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</si>
  <si>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</si>
  <si>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</si>
  <si>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</si>
  <si>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</si>
  <si>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</si>
  <si>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</si>
  <si>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</si>
  <si>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</si>
  <si>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</si>
  <si>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</si>
  <si>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</si>
  <si>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</si>
  <si>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</si>
  <si>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</si>
  <si>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</si>
  <si>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</si>
  <si>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</si>
  <si>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</si>
  <si>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</si>
  <si>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</si>
  <si>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</si>
  <si>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</si>
  <si>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</si>
  <si>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</si>
  <si>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</si>
  <si>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</si>
  <si>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</si>
  <si>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</si>
  <si>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</si>
  <si>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</si>
  <si>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</si>
  <si>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</si>
  <si>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</si>
  <si>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</si>
  <si>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</si>
  <si>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</si>
  <si>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</si>
  <si>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</si>
  <si>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</si>
  <si>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</si>
  <si>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</si>
  <si>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</si>
  <si>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</si>
  <si>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</si>
  <si>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</si>
  <si>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</si>
  <si>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</si>
  <si>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</si>
  <si>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</si>
  <si>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</si>
  <si>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</si>
  <si>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</si>
  <si>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</si>
  <si>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</si>
  <si>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</si>
  <si>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</si>
  <si>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</si>
  <si>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</si>
  <si>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</si>
  <si>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</si>
  <si>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</si>
  <si>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</si>
  <si>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</si>
  <si>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</si>
  <si>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</si>
  <si>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</si>
  <si>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</si>
  <si>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</si>
  <si>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</si>
  <si>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</si>
  <si>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</si>
  <si>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</si>
  <si>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</si>
  <si>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</si>
  <si>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</si>
  <si>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</si>
  <si>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</si>
  <si>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</si>
  <si>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</si>
  <si>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</si>
  <si>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</si>
  <si>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</si>
  <si>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</si>
  <si>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</si>
  <si>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</si>
  <si>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</si>
  <si>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</si>
  <si>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</si>
  <si>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</si>
  <si>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</si>
  <si>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</si>
  <si>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</si>
  <si>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</si>
  <si>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</si>
  <si>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</si>
  <si>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</si>
  <si>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</si>
  <si>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</si>
  <si>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</si>
  <si>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</si>
  <si>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</si>
  <si>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</si>
  <si>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</si>
  <si>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</si>
  <si>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</si>
  <si>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</si>
  <si>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</si>
  <si>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</si>
  <si>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</si>
  <si>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</si>
  <si>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</si>
  <si>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</si>
  <si>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</si>
  <si>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</si>
  <si>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</si>
  <si>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</si>
  <si>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</si>
  <si>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</si>
  <si>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</si>
  <si>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</si>
  <si>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</si>
  <si>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</si>
  <si>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</si>
  <si>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</si>
  <si>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</si>
  <si>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</si>
  <si>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</si>
  <si>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</si>
  <si>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</si>
  <si>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</si>
  <si>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</si>
  <si>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</si>
  <si>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</si>
  <si>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</si>
  <si>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</si>
  <si>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</si>
  <si>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</si>
  <si>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</si>
  <si>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</si>
  <si>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</si>
  <si>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</si>
  <si>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</si>
  <si>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</si>
  <si>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</si>
  <si>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</si>
  <si>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</si>
  <si>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</si>
  <si>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</si>
  <si>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</si>
  <si>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</si>
  <si>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</si>
  <si>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</si>
  <si>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</si>
  <si>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</si>
  <si>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</si>
  <si>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</si>
  <si>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</si>
  <si>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</si>
  <si>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</si>
  <si>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</si>
  <si>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</si>
  <si>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</si>
  <si>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</si>
  <si>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</si>
  <si>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</si>
  <si>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</si>
  <si>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</si>
  <si>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</si>
  <si>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</si>
  <si>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</si>
  <si>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</si>
  <si>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</si>
  <si>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</si>
  <si>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</si>
  <si>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</si>
  <si>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</si>
  <si>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</si>
  <si>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</si>
  <si>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</si>
  <si>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</si>
  <si>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</si>
  <si>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</si>
  <si>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</si>
  <si>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</si>
  <si>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</si>
  <si>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</si>
  <si>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</si>
  <si>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</si>
  <si>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</si>
  <si>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</si>
  <si>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</si>
  <si>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</si>
  <si>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</si>
  <si>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</si>
  <si>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</si>
  <si>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</si>
  <si>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</si>
  <si>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</si>
  <si>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</si>
  <si>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</si>
  <si>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</si>
  <si>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</si>
  <si>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</si>
  <si>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</si>
  <si>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</si>
  <si>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</si>
  <si>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</si>
  <si>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</si>
  <si>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</si>
  <si>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</si>
  <si>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</si>
  <si>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</si>
  <si>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</si>
  <si>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</si>
  <si>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</si>
  <si>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</si>
  <si>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</si>
  <si>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</si>
  <si>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</si>
  <si>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</si>
  <si>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</si>
  <si>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</si>
  <si>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</si>
  <si>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</si>
  <si>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</si>
  <si>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</si>
  <si>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</si>
  <si>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</si>
  <si>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</si>
  <si>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</si>
  <si>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</si>
  <si>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</si>
  <si>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</si>
  <si>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</si>
  <si>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</si>
  <si>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</si>
  <si>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</si>
  <si>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</si>
  <si>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</si>
  <si>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</si>
  <si>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</si>
  <si>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</si>
  <si>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</si>
  <si>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</si>
  <si>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</si>
  <si>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</si>
  <si>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</si>
  <si>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</si>
  <si>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</si>
  <si>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</si>
  <si>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</si>
  <si>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</si>
  <si>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</si>
  <si>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</si>
  <si>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</si>
  <si>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</si>
  <si>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</si>
  <si>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</si>
  <si>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</si>
  <si>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</si>
  <si>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</si>
  <si>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</si>
  <si>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</si>
  <si>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</si>
  <si>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</si>
  <si>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</si>
  <si>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</si>
  <si>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</si>
  <si>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</si>
  <si>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</si>
  <si>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</si>
  <si>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</si>
  <si>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</si>
  <si>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</si>
  <si>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</si>
  <si>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</si>
  <si>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</si>
  <si>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</si>
  <si>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</si>
  <si>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</si>
  <si>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</si>
  <si>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</si>
  <si>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</si>
  <si>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</si>
  <si>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</si>
  <si>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</si>
  <si>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</si>
  <si>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</si>
  <si>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</si>
  <si>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</si>
  <si>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</si>
  <si>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</si>
  <si>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</si>
  <si>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</si>
  <si>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</si>
  <si>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</si>
  <si>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</si>
  <si>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</si>
  <si>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</si>
  <si>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</si>
  <si>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</si>
  <si>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</si>
  <si>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</si>
  <si>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</si>
  <si>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</si>
  <si>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</si>
  <si>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</si>
  <si>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</si>
  <si>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</si>
  <si>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</si>
  <si>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</si>
  <si>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</si>
  <si>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</si>
  <si>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</si>
  <si>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</si>
  <si>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</si>
  <si>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</si>
  <si>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</si>
  <si>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</si>
  <si>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</si>
  <si>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</si>
  <si>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</si>
  <si>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</si>
  <si>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</si>
  <si>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</si>
  <si>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</si>
  <si>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</si>
  <si>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</si>
  <si>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</si>
  <si>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</si>
  <si>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</si>
  <si>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</si>
  <si>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</si>
  <si>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</si>
  <si>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</si>
  <si>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</si>
  <si>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</si>
  <si>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</si>
  <si>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</si>
  <si>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</si>
  <si>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</si>
  <si>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</si>
  <si>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</si>
  <si>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</si>
  <si>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</si>
  <si>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</si>
  <si>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</si>
  <si>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</si>
  <si>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</si>
  <si>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</si>
  <si>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</si>
  <si>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</si>
  <si>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</si>
  <si>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</si>
  <si>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</si>
  <si>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</si>
  <si>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</si>
  <si>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</si>
  <si>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</si>
  <si>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</si>
  <si>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</si>
  <si>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</si>
  <si>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</si>
  <si>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</si>
  <si>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</si>
  <si>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</si>
  <si>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</si>
  <si>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</si>
  <si>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</si>
  <si>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</si>
  <si>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</si>
  <si>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</si>
  <si>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</si>
  <si>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</si>
  <si>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</si>
  <si>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</si>
  <si>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</si>
  <si>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</si>
  <si>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</si>
  <si>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</si>
  <si>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</si>
  <si>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</si>
  <si>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</si>
  <si>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</si>
  <si>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</si>
  <si>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</si>
  <si>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</si>
  <si>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</si>
  <si>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</si>
  <si>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</si>
  <si>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</si>
  <si>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</si>
  <si>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</si>
  <si>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</si>
  <si>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</si>
  <si>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</si>
  <si>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</si>
  <si>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</si>
  <si>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</si>
  <si>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</si>
  <si>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</si>
  <si>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</si>
  <si>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</si>
  <si>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</si>
  <si>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</si>
  <si>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</si>
  <si>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</si>
  <si>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</si>
  <si>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</si>
  <si>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</si>
  <si>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</si>
  <si>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</si>
  <si>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</si>
  <si>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</si>
  <si>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</si>
  <si>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</si>
  <si>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</si>
  <si>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</si>
  <si>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</si>
  <si>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</si>
  <si>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</si>
  <si>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</si>
  <si>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</si>
  <si>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</si>
  <si>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</si>
  <si>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</si>
  <si>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</si>
  <si>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</si>
  <si>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</si>
  <si>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</si>
  <si>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</si>
  <si>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</si>
  <si>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</si>
  <si>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</si>
  <si>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</si>
  <si>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</si>
  <si>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</si>
  <si>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</si>
  <si>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</si>
  <si>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</si>
  <si>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</si>
  <si>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</si>
  <si>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</si>
  <si>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</si>
  <si>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</si>
  <si>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</si>
  <si>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</si>
  <si>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</si>
  <si>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</si>
  <si>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</si>
  <si>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</si>
  <si>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</si>
  <si>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</si>
  <si>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</si>
  <si>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</si>
  <si>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</si>
  <si>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</si>
  <si>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</si>
  <si>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</si>
  <si>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</si>
  <si>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</si>
  <si>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</si>
  <si>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</si>
  <si>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</si>
  <si>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</si>
  <si>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</si>
  <si>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</si>
  <si>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</si>
  <si>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</si>
  <si>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</si>
  <si>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</si>
  <si>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</si>
  <si>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</si>
  <si>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</si>
  <si>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</si>
  <si>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</si>
  <si>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</si>
  <si>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</si>
  <si>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</si>
  <si>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</si>
  <si>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</si>
  <si>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</si>
  <si>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</si>
  <si>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</si>
  <si>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</si>
  <si>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</si>
  <si>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</si>
  <si>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</si>
  <si>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</si>
  <si>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</si>
  <si>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</si>
  <si>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</si>
  <si>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</si>
  <si>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</si>
  <si>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</si>
  <si>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</si>
  <si>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</si>
  <si>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</si>
  <si>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</si>
  <si>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</si>
  <si>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</si>
  <si>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</si>
  <si>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</si>
  <si>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</si>
  <si>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</si>
  <si>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</si>
  <si>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</si>
  <si>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</si>
  <si>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</si>
  <si>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</si>
  <si>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</si>
  <si>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</si>
  <si>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</si>
  <si>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</si>
  <si>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</si>
  <si>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</si>
  <si>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</si>
  <si>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</si>
  <si>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</si>
  <si>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</si>
  <si>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</si>
  <si>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</si>
  <si>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</si>
  <si>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</si>
  <si>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</si>
  <si>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</si>
  <si>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</si>
  <si>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</si>
  <si>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</si>
  <si>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</si>
  <si>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</si>
  <si>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</si>
  <si>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</si>
  <si>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</si>
  <si>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</si>
  <si>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</si>
  <si>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</si>
  <si>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</si>
  <si>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</si>
  <si>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</si>
  <si>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</si>
  <si>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</si>
  <si>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</si>
  <si>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</si>
  <si>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</si>
  <si>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</si>
  <si>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</si>
  <si>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</si>
  <si>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</si>
  <si>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</si>
  <si>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</si>
  <si>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</si>
  <si>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</si>
  <si>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</si>
  <si>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</si>
  <si>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</si>
  <si>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</si>
  <si>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</si>
  <si>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</si>
  <si>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</si>
  <si>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</si>
  <si>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</si>
  <si>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</si>
  <si>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</si>
  <si>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</si>
  <si>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</si>
  <si>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</si>
  <si>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</si>
  <si>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</si>
  <si>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</si>
  <si>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</si>
  <si>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</si>
  <si>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</si>
  <si>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</si>
  <si>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</si>
  <si>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</si>
  <si>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</si>
  <si>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</si>
  <si>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</si>
  <si>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</si>
  <si>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</si>
  <si>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</si>
  <si>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</si>
  <si>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</si>
  <si>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</si>
  <si>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</si>
  <si>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</si>
  <si>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</si>
  <si>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</si>
  <si>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</si>
  <si>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</si>
  <si>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</si>
  <si>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</si>
  <si>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</si>
  <si>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</si>
  <si>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</si>
  <si>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</si>
  <si>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</si>
  <si>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</si>
  <si>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</si>
  <si>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</si>
  <si>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</si>
  <si>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</si>
  <si>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</si>
  <si>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</si>
  <si>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</si>
  <si>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</si>
  <si>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</si>
  <si>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</si>
  <si>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</si>
  <si>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</si>
  <si>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</si>
  <si>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</si>
  <si>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</si>
  <si>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</si>
  <si>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</si>
  <si>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</si>
  <si>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</si>
  <si>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</si>
  <si>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</si>
  <si>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</si>
  <si>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</si>
  <si>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</si>
  <si>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</si>
  <si>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</si>
  <si>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</si>
  <si>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</si>
  <si>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</si>
  <si>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</si>
  <si>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</si>
  <si>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</si>
  <si>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</si>
  <si>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</si>
  <si>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</si>
  <si>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</si>
  <si>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</si>
  <si>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</si>
  <si>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</si>
  <si>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</si>
  <si>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</si>
  <si>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</si>
  <si>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</si>
  <si>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</si>
  <si>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</si>
  <si>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</si>
  <si>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</si>
  <si>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</si>
  <si>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</si>
  <si>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</si>
  <si>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</si>
  <si>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</si>
  <si>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</si>
  <si>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</si>
  <si>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</si>
  <si>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</si>
  <si>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</si>
  <si>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</si>
  <si>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</si>
  <si>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</si>
  <si>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</si>
  <si>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</si>
  <si>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</si>
  <si>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</si>
  <si>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</si>
  <si>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</si>
  <si>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</si>
  <si>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</si>
  <si>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</si>
  <si>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</si>
  <si>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</si>
  <si>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</si>
  <si>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</si>
  <si>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</si>
  <si>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</si>
  <si>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</si>
  <si>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</si>
  <si>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</si>
  <si>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</si>
  <si>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</si>
  <si>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</si>
  <si>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</si>
  <si>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</si>
  <si>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</si>
  <si>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</si>
  <si>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</si>
  <si>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</si>
  <si>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</si>
  <si>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</si>
  <si>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</si>
  <si>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</si>
  <si>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</si>
  <si>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</si>
  <si>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</si>
  <si>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</si>
  <si>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</si>
  <si>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</si>
  <si>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</si>
  <si>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</si>
  <si>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</si>
  <si>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</si>
  <si>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</si>
  <si>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</si>
  <si>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</si>
  <si>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</si>
  <si>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</si>
  <si>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</si>
  <si>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</si>
  <si>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</si>
  <si>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</si>
  <si>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</si>
  <si>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</si>
  <si>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</si>
  <si>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</si>
  <si>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</si>
  <si>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</si>
  <si>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</si>
  <si>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</si>
  <si>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</si>
  <si>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</si>
  <si>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</si>
  <si>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</si>
  <si>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</si>
  <si>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</si>
  <si>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</si>
  <si>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</si>
  <si>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</si>
  <si>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</si>
  <si>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</si>
  <si>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</si>
  <si>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</si>
  <si>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</si>
  <si>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</si>
  <si>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</si>
  <si>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</si>
  <si>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</si>
  <si>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</si>
  <si>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</si>
  <si>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</si>
  <si>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</si>
  <si>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</si>
  <si>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</si>
  <si>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</si>
  <si>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</si>
  <si>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</si>
  <si>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</si>
  <si>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</si>
  <si>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</si>
  <si>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</si>
  <si>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</si>
  <si>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</si>
  <si>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</si>
  <si>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</si>
  <si>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</si>
  <si>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</si>
  <si>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</si>
  <si>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</si>
  <si>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</si>
  <si>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</si>
  <si>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</si>
  <si>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</si>
  <si>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</si>
  <si>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</si>
  <si>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</si>
  <si>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</si>
  <si>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</si>
  <si>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</si>
  <si>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</si>
  <si>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</si>
  <si>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</si>
  <si>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</si>
  <si>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</si>
  <si>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</si>
  <si>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</si>
  <si>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</si>
  <si>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</si>
  <si>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</si>
  <si>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</si>
  <si>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</si>
  <si>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</si>
  <si>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</si>
  <si>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</si>
  <si>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</si>
  <si>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</si>
  <si>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</si>
  <si>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</si>
  <si>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</si>
  <si>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</si>
  <si>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</si>
  <si>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</si>
  <si>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</si>
  <si>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</si>
  <si>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</si>
  <si>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</si>
  <si>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</si>
  <si>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</si>
  <si>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</si>
  <si>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</si>
  <si>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</si>
  <si>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</si>
  <si>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</si>
  <si>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</si>
  <si>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</si>
  <si>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</si>
  <si>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</si>
  <si>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</si>
  <si>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</si>
  <si>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</si>
  <si>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</si>
  <si>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</si>
  <si>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</si>
  <si>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</si>
  <si>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</si>
  <si>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</si>
  <si>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</si>
  <si>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</si>
  <si>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</si>
  <si>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</si>
  <si>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</si>
  <si>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</si>
  <si>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</si>
  <si>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</si>
  <si>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</si>
  <si>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</si>
  <si>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</si>
  <si>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</si>
  <si>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</si>
  <si>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</si>
  <si>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</si>
  <si>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</si>
  <si>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</si>
  <si>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</si>
  <si>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</si>
  <si>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</si>
  <si>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</si>
  <si>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</si>
  <si>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</si>
  <si>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</si>
  <si>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</si>
  <si>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</si>
  <si>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</si>
  <si>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</si>
  <si>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</si>
  <si>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</si>
  <si>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</si>
  <si>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</si>
  <si>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</si>
  <si>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</si>
  <si>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</si>
  <si>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</si>
  <si>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</si>
  <si>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</si>
  <si>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</si>
  <si>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</si>
  <si>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</si>
  <si>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</si>
  <si>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</si>
  <si>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</si>
  <si>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</si>
  <si>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</si>
  <si>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</si>
  <si>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</si>
  <si>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</si>
  <si>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</si>
  <si>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</si>
  <si>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</si>
  <si>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</si>
  <si>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</si>
  <si>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</si>
  <si>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</si>
  <si>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</si>
  <si>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</si>
  <si>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</si>
  <si>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</si>
  <si>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</si>
  <si>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</si>
  <si>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</si>
  <si>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</si>
  <si>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</si>
  <si>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</si>
  <si>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</si>
  <si>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</si>
  <si>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</si>
  <si>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</si>
  <si>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</si>
  <si>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</si>
  <si>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</si>
  <si>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</si>
  <si>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</si>
  <si>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</si>
  <si>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</si>
  <si>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</si>
  <si>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</si>
  <si>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</si>
  <si>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</si>
  <si>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</si>
  <si>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</si>
  <si>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</si>
  <si>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</si>
  <si>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</si>
  <si>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</si>
  <si>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</si>
  <si>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</si>
  <si>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</si>
  <si>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</si>
  <si>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</si>
  <si>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</si>
  <si>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</si>
  <si>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</si>
  <si>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</si>
  <si>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</si>
  <si>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</si>
  <si>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</si>
  <si>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</si>
  <si>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</si>
  <si>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</si>
  <si>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</si>
  <si>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</si>
  <si>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</si>
  <si>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</si>
  <si>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</si>
  <si>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</si>
  <si>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</si>
  <si>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</si>
  <si>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</si>
  <si>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</si>
  <si>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</si>
  <si>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</si>
  <si>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</si>
  <si>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</si>
  <si>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</si>
  <si>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</si>
  <si>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</si>
  <si>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</si>
  <si>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</si>
  <si>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</si>
  <si>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</si>
  <si>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</si>
  <si>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</si>
  <si>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</si>
  <si>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</si>
  <si>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</si>
  <si>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</si>
  <si>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</si>
  <si>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</si>
  <si>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</si>
  <si>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</si>
  <si>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</si>
  <si>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</si>
  <si>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</si>
  <si>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</si>
  <si>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</si>
  <si>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</si>
  <si>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</si>
  <si>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</si>
  <si>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</si>
  <si>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</si>
  <si>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</si>
  <si>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</si>
  <si>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</si>
  <si>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</si>
  <si>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</si>
  <si>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</si>
  <si>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</si>
  <si>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</si>
  <si>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</si>
  <si>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</si>
  <si>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</si>
  <si>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</si>
  <si>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</si>
  <si>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</si>
  <si>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</si>
  <si>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</si>
  <si>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</si>
  <si>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</si>
  <si>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</si>
  <si>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</si>
  <si>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</si>
  <si>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</si>
  <si>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</si>
  <si>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</si>
  <si>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</si>
  <si>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</si>
  <si>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</si>
  <si>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</si>
  <si>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</si>
  <si>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</si>
  <si>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</si>
  <si>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</si>
  <si>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</si>
  <si>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</si>
  <si>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</si>
  <si>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</si>
  <si>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</si>
  <si>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</si>
  <si>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</si>
  <si>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</si>
  <si>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</si>
  <si>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</si>
  <si>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</si>
  <si>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</si>
  <si>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</si>
  <si>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</si>
  <si>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</si>
  <si>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</si>
  <si>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</si>
  <si>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</si>
  <si>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</si>
  <si>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</si>
  <si>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</si>
  <si>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</si>
  <si>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</si>
  <si>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</si>
  <si>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</si>
  <si>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</si>
  <si>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</si>
  <si>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</si>
  <si>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</si>
  <si>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</si>
  <si>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</si>
  <si>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</si>
  <si>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</si>
  <si>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</si>
  <si>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</si>
  <si>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</si>
  <si>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</si>
  <si>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</si>
  <si>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</si>
  <si>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</si>
  <si>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</si>
  <si>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</si>
  <si>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</si>
  <si>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</si>
  <si>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</si>
  <si>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</si>
  <si>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</si>
  <si>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</si>
  <si>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</si>
  <si>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</si>
  <si>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</si>
  <si>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</si>
  <si>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</si>
  <si>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</si>
  <si>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</si>
  <si>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</si>
  <si>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</si>
  <si>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</si>
  <si>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</si>
  <si>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</si>
  <si>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</si>
  <si>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</si>
  <si>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</si>
  <si>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</si>
  <si>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</si>
  <si>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</si>
  <si>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</si>
  <si>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</si>
  <si>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</si>
  <si>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</si>
  <si>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</si>
  <si>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</si>
  <si>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</si>
  <si>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</si>
  <si>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</si>
  <si>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</si>
  <si>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</si>
  <si>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</si>
  <si>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</si>
  <si>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</si>
  <si>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</si>
  <si>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</si>
  <si>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</si>
  <si>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</si>
  <si>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</si>
  <si>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</si>
  <si>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</si>
  <si>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</si>
  <si>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</si>
  <si>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</si>
  <si>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</si>
  <si>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</si>
  <si>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</si>
  <si>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</si>
  <si>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</si>
  <si>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</si>
  <si>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</si>
  <si>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</si>
  <si>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</si>
  <si>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</si>
  <si>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</si>
  <si>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</si>
  <si>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</si>
  <si>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</si>
  <si>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</si>
  <si>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</si>
  <si>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</si>
  <si>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</si>
  <si>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</si>
  <si>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</si>
  <si>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</si>
  <si>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</si>
  <si>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</si>
  <si>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</si>
  <si>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</si>
  <si>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</si>
  <si>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</si>
  <si>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</si>
  <si>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</si>
  <si>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</si>
  <si>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</si>
  <si>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</si>
  <si>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</si>
  <si>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</si>
  <si>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</si>
  <si>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</si>
  <si>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</si>
  <si>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</si>
  <si>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</si>
  <si>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</si>
  <si>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</si>
  <si>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</si>
  <si>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</si>
  <si>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</si>
  <si>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</si>
  <si>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</si>
  <si>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</si>
  <si>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</si>
  <si>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</si>
  <si>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</si>
  <si>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</si>
  <si>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</si>
  <si>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</si>
  <si>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</si>
  <si>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</si>
  <si>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</si>
  <si>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</si>
  <si>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</si>
  <si>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</si>
  <si>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</si>
  <si>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</si>
  <si>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</si>
  <si>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</si>
  <si>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</si>
  <si>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</si>
  <si>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</si>
  <si>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</si>
  <si>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</si>
  <si>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</si>
  <si>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</si>
  <si>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</si>
  <si>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</si>
  <si>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</si>
  <si>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</si>
  <si>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</si>
  <si>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</si>
  <si>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</si>
  <si>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</si>
  <si>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</si>
  <si>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</si>
  <si>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</si>
  <si>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</si>
  <si>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</si>
  <si>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</si>
  <si>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</si>
  <si>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</si>
  <si>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</si>
  <si>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</si>
  <si>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</si>
  <si>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</si>
  <si>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</si>
  <si>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</si>
  <si>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</si>
  <si>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</si>
  <si>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</si>
  <si>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</si>
  <si>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</si>
  <si>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</si>
  <si>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</si>
  <si>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</si>
  <si>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</si>
  <si>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</si>
  <si>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</si>
  <si>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</si>
  <si>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</si>
  <si>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</si>
  <si>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</si>
  <si>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</si>
  <si>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</si>
  <si>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</si>
  <si>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</si>
  <si>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</si>
  <si>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</si>
  <si>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</si>
  <si>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</si>
  <si>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</si>
  <si>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</si>
  <si>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</si>
  <si>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</si>
  <si>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</si>
  <si>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</si>
  <si>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</si>
  <si>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</si>
  <si>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</si>
  <si>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</si>
  <si>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</si>
  <si>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</si>
  <si>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</si>
  <si>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</si>
  <si>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</si>
  <si>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</si>
  <si>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</si>
  <si>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</si>
  <si>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</si>
  <si>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</si>
  <si>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</si>
  <si>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</si>
  <si>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</si>
  <si>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</si>
  <si>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</si>
  <si>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</si>
  <si>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</si>
  <si>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</si>
  <si>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</si>
  <si>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</si>
  <si>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</si>
  <si>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</si>
  <si>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</si>
  <si>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</si>
  <si>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</si>
  <si>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</si>
  <si>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</si>
  <si>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</si>
  <si>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</si>
  <si>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</si>
  <si>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</si>
  <si>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</si>
  <si>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</si>
  <si>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</si>
  <si>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</si>
  <si>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</si>
  <si>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</si>
  <si>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</si>
  <si>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</si>
  <si>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</si>
  <si>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</si>
  <si>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</si>
  <si>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</si>
  <si>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</si>
  <si>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</si>
  <si>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</si>
  <si>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</si>
  <si>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</si>
  <si>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</si>
  <si>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</si>
  <si>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</si>
  <si>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</si>
  <si>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</si>
  <si>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</si>
  <si>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</si>
  <si>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</si>
  <si>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</si>
  <si>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</si>
  <si>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</si>
  <si>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</si>
  <si>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</si>
  <si>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</si>
  <si>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</si>
  <si>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</si>
  <si>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</si>
  <si>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</si>
  <si>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</si>
  <si>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</si>
  <si>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</si>
  <si>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</si>
  <si>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</si>
  <si>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</si>
  <si>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</si>
  <si>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</si>
  <si>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</si>
  <si>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</si>
  <si>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</si>
  <si>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</si>
  <si>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</si>
  <si>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</si>
  <si>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</si>
  <si>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</si>
  <si>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</si>
  <si>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</si>
  <si>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</si>
  <si>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</si>
  <si>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</si>
  <si>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</si>
  <si>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</si>
  <si>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</si>
  <si>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</si>
  <si>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</si>
  <si>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</si>
  <si>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</si>
  <si>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</si>
  <si>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</si>
  <si>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</si>
  <si>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</si>
  <si>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</si>
  <si>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</si>
  <si>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</si>
  <si>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</si>
  <si>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</si>
  <si>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</si>
  <si>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</si>
  <si>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</si>
  <si>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</si>
  <si>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</si>
  <si>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</si>
  <si>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</si>
  <si>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</si>
  <si>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</si>
  <si>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</si>
  <si>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</si>
  <si>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</si>
  <si>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</si>
  <si>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</si>
  <si>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</si>
  <si>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</si>
  <si>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</si>
  <si>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</si>
  <si>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</si>
  <si>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</si>
  <si>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</si>
  <si>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</si>
  <si>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</si>
  <si>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</si>
  <si>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</si>
  <si>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</si>
  <si>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</si>
  <si>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</si>
  <si>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</si>
  <si>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</si>
  <si>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</si>
  <si>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</si>
  <si>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</si>
  <si>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</si>
  <si>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</si>
  <si>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</si>
  <si>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</si>
  <si>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</si>
  <si>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</si>
  <si>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</si>
  <si>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</si>
  <si>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</si>
  <si>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</si>
  <si>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</si>
  <si>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</si>
  <si>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</si>
  <si>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</si>
  <si>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</si>
  <si>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</si>
  <si>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</si>
  <si>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</si>
  <si>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</si>
  <si>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</si>
  <si>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</si>
  <si>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</si>
  <si>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</si>
  <si>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</si>
  <si>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</si>
  <si>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</si>
  <si>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</si>
  <si>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</si>
  <si>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</si>
  <si>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</si>
  <si>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</si>
  <si>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</si>
  <si>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</si>
  <si>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</si>
  <si>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</si>
  <si>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</si>
  <si>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</si>
  <si>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</si>
  <si>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</si>
  <si>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</si>
  <si>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</si>
  <si>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</si>
  <si>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</si>
  <si>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</si>
  <si>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</si>
  <si>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</si>
  <si>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</si>
  <si>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</si>
  <si>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</si>
  <si>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</si>
  <si>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</si>
  <si>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</si>
  <si>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</si>
  <si>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</si>
  <si>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</si>
  <si>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</si>
  <si>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</si>
  <si>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</si>
  <si>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</si>
  <si>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</si>
  <si>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</si>
  <si>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</si>
  <si>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</si>
  <si>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</si>
  <si>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</si>
  <si>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</si>
  <si>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</si>
  <si>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</si>
  <si>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</si>
  <si>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</si>
  <si>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</si>
  <si>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</si>
  <si>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</si>
  <si>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</si>
  <si>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</si>
  <si>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</si>
  <si>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</si>
  <si>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</si>
  <si>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</si>
  <si>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</si>
  <si>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</si>
  <si>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</si>
  <si>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</si>
  <si>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</si>
  <si>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</si>
  <si>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</si>
  <si>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</si>
  <si>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</si>
  <si>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</si>
  <si>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</si>
  <si>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</si>
  <si>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</si>
  <si>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</si>
  <si>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</si>
  <si>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</si>
  <si>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</si>
  <si>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</si>
  <si>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</si>
  <si>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</si>
  <si>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</si>
  <si>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</si>
  <si>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</si>
  <si>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</si>
  <si>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</si>
  <si>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</si>
  <si>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</si>
  <si>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</si>
  <si>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</si>
  <si>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</si>
  <si>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</si>
  <si>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</si>
  <si>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</si>
  <si>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</si>
  <si>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</si>
  <si>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</si>
  <si>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</si>
  <si>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</si>
  <si>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</si>
  <si>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</si>
  <si>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</si>
  <si>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</si>
  <si>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</si>
  <si>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</si>
  <si>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</si>
  <si>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</si>
  <si>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</si>
  <si>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</si>
  <si>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</si>
  <si>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</si>
  <si>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</si>
  <si>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</si>
  <si>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</si>
  <si>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</si>
  <si>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</si>
  <si>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</si>
  <si>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</si>
  <si>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</si>
  <si>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</si>
  <si>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</si>
  <si>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</si>
  <si>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</si>
  <si>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</si>
  <si>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</si>
  <si>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</si>
  <si>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</si>
  <si>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</si>
  <si>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</si>
  <si>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</si>
  <si>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</si>
  <si>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</si>
  <si>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</si>
  <si>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</si>
  <si>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</si>
  <si>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</si>
  <si>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</si>
  <si>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</si>
  <si>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</si>
  <si>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</si>
  <si>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</si>
  <si>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</si>
  <si>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</si>
  <si>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</si>
  <si>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</si>
  <si>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</si>
  <si>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</si>
  <si>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</si>
  <si>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</si>
  <si>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</si>
  <si>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</si>
  <si>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</si>
  <si>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</si>
  <si>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</si>
  <si>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</si>
  <si>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</si>
  <si>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</si>
  <si>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</si>
  <si>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</si>
  <si>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</si>
  <si>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</si>
  <si>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</si>
  <si>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</si>
  <si>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</si>
  <si>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</si>
  <si>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</si>
  <si>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</si>
  <si>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</si>
  <si>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</si>
  <si>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</si>
  <si>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</si>
  <si>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</si>
  <si>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</si>
  <si>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</si>
  <si>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</si>
  <si>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</si>
  <si>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</si>
  <si>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</si>
  <si>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</si>
  <si>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</si>
  <si>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</si>
  <si>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</si>
  <si>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</si>
  <si>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</si>
  <si>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</si>
  <si>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</si>
  <si>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</si>
  <si>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</si>
  <si>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</si>
  <si>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</si>
  <si>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</si>
  <si>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</si>
  <si>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</si>
  <si>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</si>
  <si>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</si>
  <si>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</si>
  <si>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</si>
  <si>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</si>
  <si>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</si>
  <si>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</si>
  <si>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</si>
  <si>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</si>
  <si>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</si>
  <si>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</si>
  <si>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</si>
  <si>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</si>
  <si>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</si>
  <si>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</si>
  <si>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</si>
  <si>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</si>
  <si>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</si>
  <si>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</si>
  <si>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</si>
  <si>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</si>
  <si>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</si>
  <si>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</si>
  <si>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</si>
  <si>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</si>
  <si>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</si>
  <si>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</si>
  <si>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</si>
  <si>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</si>
  <si>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</si>
  <si>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</si>
  <si>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</si>
  <si>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</si>
  <si>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</si>
  <si>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</si>
  <si>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</si>
  <si>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</si>
  <si>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</si>
  <si>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</si>
  <si>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</si>
  <si>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</si>
  <si>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</si>
  <si>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</si>
  <si>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</si>
  <si>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</si>
  <si>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</si>
  <si>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</si>
  <si>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</si>
  <si>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</si>
  <si>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</si>
  <si>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</si>
  <si>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</si>
  <si>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</si>
  <si>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</si>
  <si>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</si>
  <si>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</si>
  <si>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</si>
  <si>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</si>
  <si>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</si>
  <si>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</si>
  <si>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</si>
  <si>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</si>
  <si>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</si>
  <si>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</si>
  <si>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</si>
  <si>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</si>
  <si>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</si>
  <si>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</si>
  <si>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</si>
  <si>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</si>
  <si>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</si>
  <si>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</si>
  <si>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</si>
  <si>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</si>
  <si>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</si>
  <si>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</si>
  <si>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</si>
  <si>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</si>
  <si>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</si>
  <si>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</si>
  <si>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</si>
  <si>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</si>
  <si>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</si>
  <si>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</si>
  <si>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</si>
  <si>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</si>
  <si>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</si>
  <si>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</si>
  <si>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</si>
  <si>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</si>
  <si>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</si>
  <si>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</si>
  <si>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</si>
  <si>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</si>
  <si>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</si>
  <si>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</si>
  <si>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</si>
  <si>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</si>
  <si>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</si>
  <si>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</si>
  <si>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</si>
  <si>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</si>
  <si>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</si>
  <si>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</si>
  <si>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</si>
  <si>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</si>
  <si>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</si>
  <si>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</si>
  <si>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</si>
  <si>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</si>
  <si>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</si>
  <si>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</si>
  <si>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</si>
  <si>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</si>
  <si>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</si>
  <si>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</si>
  <si>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</si>
  <si>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</si>
  <si>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</si>
  <si>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</si>
  <si>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</si>
  <si>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</si>
  <si>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</si>
  <si>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</si>
  <si>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</si>
  <si>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</si>
  <si>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</si>
  <si>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</si>
  <si>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</si>
  <si>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</si>
  <si>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</si>
  <si>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</si>
  <si>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</si>
  <si>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</si>
  <si>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</si>
  <si>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</si>
  <si>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</si>
  <si>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</si>
  <si>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</si>
  <si>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</si>
  <si>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</si>
  <si>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</si>
  <si>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</si>
  <si>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</si>
  <si>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</si>
  <si>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</si>
  <si>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</si>
  <si>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</si>
  <si>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</si>
  <si>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</si>
  <si>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</si>
  <si>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</si>
  <si>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</si>
  <si>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</si>
  <si>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</si>
  <si>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</si>
  <si>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</si>
  <si>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</si>
  <si>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</si>
  <si>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</si>
  <si>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</si>
  <si>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</si>
  <si>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</si>
  <si>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</si>
  <si>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</si>
  <si>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</si>
  <si>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</si>
  <si>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</si>
  <si>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</si>
  <si>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</si>
  <si>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</si>
  <si>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</si>
  <si>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</si>
  <si>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</si>
  <si>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</si>
  <si>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</si>
  <si>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</si>
  <si>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</si>
  <si>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</si>
  <si>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</si>
  <si>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</si>
  <si>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</si>
  <si>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</si>
  <si>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</si>
  <si>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</si>
  <si>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</si>
  <si>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</si>
  <si>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</si>
  <si>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</si>
  <si>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</si>
  <si>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</si>
  <si>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</si>
  <si>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</si>
  <si>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</si>
  <si>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</si>
  <si>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</si>
  <si>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</si>
  <si>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</si>
  <si>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</si>
  <si>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</si>
  <si>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</si>
  <si>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</si>
  <si>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</si>
  <si>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</si>
  <si>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</si>
  <si>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</si>
  <si>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</si>
  <si>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</si>
  <si>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</si>
  <si>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</si>
  <si>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</si>
  <si>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</si>
  <si>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</si>
  <si>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</si>
  <si>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</si>
  <si>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</si>
  <si>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</si>
  <si>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</si>
  <si>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</si>
  <si>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</si>
  <si>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</si>
  <si>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</si>
  <si>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</si>
  <si>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</si>
  <si>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</si>
  <si>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</si>
  <si>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</si>
  <si>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</si>
  <si>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</si>
  <si>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</si>
  <si>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</si>
  <si>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</si>
  <si>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</si>
  <si>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</si>
  <si>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</si>
  <si>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</si>
  <si>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</si>
  <si>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</si>
  <si>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</si>
  <si>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</si>
  <si>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</si>
  <si>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</si>
  <si>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</si>
  <si>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</si>
  <si>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</si>
  <si>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</si>
  <si>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</si>
  <si>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</si>
  <si>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</si>
  <si>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</si>
  <si>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</si>
  <si>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</si>
  <si>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</si>
  <si>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</si>
  <si>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</si>
  <si>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</si>
  <si>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</si>
  <si>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</si>
  <si>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</si>
  <si>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</si>
  <si>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</si>
  <si>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</si>
  <si>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</si>
  <si>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</si>
  <si>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</si>
  <si>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</si>
  <si>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</si>
  <si>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</si>
  <si>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</si>
  <si>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</si>
  <si>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</si>
  <si>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</si>
  <si>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</si>
  <si>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</si>
  <si>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</si>
  <si>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</si>
  <si>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</si>
  <si>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</si>
  <si>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</si>
  <si>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</si>
  <si>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</si>
  <si>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</si>
  <si>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</si>
  <si>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</si>
  <si>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</si>
  <si>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</si>
  <si>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</si>
  <si>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</si>
  <si>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</si>
  <si>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</si>
  <si>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</si>
  <si>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</si>
  <si>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</si>
  <si>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</si>
  <si>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</si>
  <si>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</si>
  <si>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</si>
  <si>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</si>
  <si>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</si>
  <si>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</si>
  <si>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</si>
  <si>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</si>
  <si>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</si>
  <si>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</si>
  <si>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</si>
  <si>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</si>
  <si>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</si>
  <si>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</si>
  <si>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</si>
  <si>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</si>
  <si>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</si>
  <si>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</si>
  <si>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</si>
  <si>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</si>
  <si>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</si>
  <si>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</si>
  <si>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</si>
  <si>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</si>
  <si>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</si>
  <si>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</si>
  <si>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</si>
  <si>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</si>
  <si>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</si>
  <si>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</si>
  <si>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</si>
  <si>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</si>
  <si>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</si>
  <si>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</si>
  <si>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</si>
  <si>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</si>
  <si>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</si>
  <si>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</si>
  <si>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</si>
  <si>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</si>
  <si>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</si>
  <si>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</si>
  <si>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</si>
  <si>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</si>
  <si>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</si>
  <si>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</si>
  <si>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</si>
  <si>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</si>
  <si>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</si>
  <si>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</si>
  <si>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</si>
  <si>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</si>
  <si>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</si>
  <si>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</si>
  <si>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</si>
  <si>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</si>
  <si>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</si>
  <si>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</si>
  <si>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</si>
  <si>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</si>
  <si>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</si>
  <si>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</si>
  <si>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</si>
  <si>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</si>
  <si>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</si>
  <si>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</si>
  <si>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</si>
  <si>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</si>
  <si>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</si>
  <si>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</si>
  <si>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</si>
  <si>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</si>
  <si>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</si>
  <si>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</si>
  <si>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</si>
  <si>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</si>
  <si>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</si>
  <si>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</si>
  <si>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</si>
  <si>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</si>
  <si>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</si>
  <si>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</si>
  <si>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</si>
  <si>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</si>
  <si>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</si>
  <si>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</si>
  <si>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</si>
  <si>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</si>
  <si>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</si>
  <si>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</si>
  <si>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</si>
  <si>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</si>
  <si>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</si>
  <si>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</si>
  <si>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</si>
  <si>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</si>
  <si>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</si>
  <si>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</si>
  <si>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</si>
  <si>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</si>
  <si>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</si>
  <si>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</si>
  <si>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</si>
  <si>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</si>
  <si>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</si>
  <si>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</si>
  <si>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</si>
  <si>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</si>
  <si>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</si>
  <si>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</si>
  <si>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</si>
  <si>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</si>
  <si>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</si>
  <si>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</si>
  <si>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</si>
  <si>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</si>
  <si>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</si>
  <si>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</si>
  <si>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</si>
  <si>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</si>
  <si>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</si>
  <si>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</si>
  <si>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</si>
  <si>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</si>
  <si>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</si>
  <si>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</si>
  <si>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</si>
  <si>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</si>
  <si>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</si>
  <si>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</si>
  <si>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</si>
  <si>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</si>
  <si>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</si>
  <si>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</si>
  <si>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</si>
  <si>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</si>
  <si>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</si>
  <si>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</si>
  <si>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</si>
  <si>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</si>
  <si>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</si>
  <si>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</si>
  <si>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</si>
  <si>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</si>
  <si>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</si>
  <si>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</si>
  <si>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</si>
  <si>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</si>
  <si>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</si>
  <si>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</si>
  <si>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</si>
  <si>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</si>
  <si>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</si>
  <si>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</si>
  <si>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</si>
  <si>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</si>
  <si>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</si>
  <si>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</si>
  <si>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</si>
  <si>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</si>
  <si>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</si>
  <si>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</si>
  <si>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</si>
  <si>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</si>
  <si>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</si>
  <si>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</si>
  <si>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</si>
  <si>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</si>
  <si>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</si>
  <si>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</si>
  <si>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</si>
  <si>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</si>
  <si>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</si>
  <si>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</si>
  <si>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</si>
  <si>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</si>
  <si>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</si>
  <si>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</si>
  <si>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</si>
  <si>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</si>
  <si>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</si>
  <si>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</si>
  <si>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</si>
  <si>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</si>
  <si>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</si>
  <si>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</si>
  <si>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</si>
  <si>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</si>
  <si>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</si>
  <si>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</si>
  <si>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</si>
  <si>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</si>
  <si>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</si>
  <si>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</si>
  <si>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</si>
  <si>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</si>
  <si>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</si>
  <si>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</si>
  <si>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</si>
  <si>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</si>
  <si>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</si>
  <si>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</si>
  <si>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</si>
  <si>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</si>
  <si>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</si>
  <si>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</si>
  <si>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</si>
  <si>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</si>
  <si>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</si>
  <si>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</si>
  <si>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</si>
  <si>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</si>
  <si>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</si>
  <si>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</si>
  <si>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</si>
  <si>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</si>
  <si>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</si>
  <si>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</si>
  <si>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</si>
  <si>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</si>
  <si>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</si>
  <si>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</si>
  <si>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</si>
  <si>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</si>
  <si>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</si>
  <si>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</si>
  <si>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</si>
  <si>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</si>
  <si>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</si>
  <si>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</si>
  <si>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</si>
  <si>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</si>
  <si>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</si>
  <si>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</si>
  <si>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</si>
  <si>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</si>
  <si>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</si>
  <si>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</si>
  <si>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</si>
  <si>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</si>
  <si>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</si>
  <si>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</si>
  <si>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</si>
  <si>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</si>
  <si>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</si>
  <si>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</si>
  <si>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</si>
  <si>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</si>
  <si>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</si>
  <si>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</si>
  <si>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</si>
  <si>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</si>
  <si>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</si>
  <si>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</si>
  <si>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</si>
  <si>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</si>
  <si>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</si>
  <si>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</si>
  <si>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</si>
  <si>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</si>
  <si>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</si>
  <si>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</si>
  <si>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</si>
  <si>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</si>
  <si>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</si>
  <si>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</si>
  <si>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</si>
  <si>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</si>
  <si>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</si>
  <si>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</si>
  <si>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</si>
  <si>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</si>
  <si>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</si>
  <si>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</si>
  <si>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</si>
  <si>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</si>
  <si>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</si>
  <si>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</si>
  <si>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</si>
  <si>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</si>
  <si>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</si>
  <si>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</si>
  <si>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</si>
  <si>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</si>
  <si>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</si>
  <si>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</si>
  <si>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</si>
  <si>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</si>
  <si>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</si>
  <si>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</si>
  <si>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</si>
  <si>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</si>
  <si>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</si>
  <si>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</si>
  <si>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</si>
  <si>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</si>
  <si>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</si>
  <si>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</si>
  <si>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</si>
  <si>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</si>
  <si>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</si>
  <si>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</si>
  <si>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</si>
  <si>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</si>
  <si>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</si>
  <si>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</si>
  <si>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</si>
  <si>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</si>
  <si>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</si>
  <si>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</si>
  <si>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</si>
  <si>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</si>
  <si>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</si>
  <si>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</si>
  <si>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</si>
  <si>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</si>
  <si>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</si>
  <si>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</si>
  <si>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</si>
  <si>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</si>
  <si>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</si>
  <si>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</si>
  <si>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</si>
  <si>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</si>
  <si>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</si>
  <si>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</si>
  <si>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</si>
  <si>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</si>
  <si>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</si>
  <si>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</si>
  <si>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</si>
  <si>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</si>
  <si>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</si>
  <si>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</si>
  <si>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</si>
  <si>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</si>
  <si>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</si>
  <si>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</si>
  <si>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</si>
  <si>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</si>
  <si>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</si>
  <si>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</si>
  <si>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</si>
  <si>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</si>
  <si>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</si>
  <si>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</si>
  <si>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</si>
  <si>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</si>
  <si>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</si>
  <si>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</si>
  <si>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</si>
  <si>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</si>
  <si>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</si>
  <si>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</si>
  <si>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</si>
  <si>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</si>
  <si>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</si>
  <si>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</si>
  <si>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</si>
  <si>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</si>
  <si>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</si>
  <si>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</si>
  <si>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</si>
  <si>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</si>
  <si>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</si>
  <si>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</si>
  <si>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</si>
  <si>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</si>
  <si>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</si>
  <si>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</si>
  <si>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</si>
  <si>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</si>
  <si>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</si>
  <si>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</si>
  <si>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</si>
  <si>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</si>
  <si>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</si>
  <si>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</si>
  <si>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</si>
  <si>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</si>
  <si>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</si>
  <si>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</si>
  <si>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</si>
  <si>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</si>
  <si>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</si>
  <si>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</si>
  <si>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</si>
  <si>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</si>
  <si>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</si>
  <si>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</si>
  <si>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</si>
  <si>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</si>
  <si>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</si>
  <si>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</si>
  <si>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</si>
  <si>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</si>
  <si>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</si>
  <si>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</si>
  <si>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</si>
  <si>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</si>
  <si>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</si>
  <si>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</si>
  <si>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</si>
  <si>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</si>
  <si>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</si>
  <si>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</si>
  <si>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</si>
  <si>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</si>
  <si>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</si>
  <si>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</si>
  <si>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</si>
  <si>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</si>
  <si>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</si>
  <si>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</si>
  <si>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</si>
  <si>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</si>
  <si>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</si>
  <si>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</si>
  <si>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</si>
  <si>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</si>
  <si>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</si>
  <si>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</si>
  <si>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</si>
  <si>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</si>
  <si>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</si>
  <si>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</si>
  <si>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</si>
  <si>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</si>
  <si>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</si>
  <si>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</si>
  <si>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</si>
  <si>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</si>
  <si>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</si>
  <si>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</si>
  <si>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</si>
  <si>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</si>
  <si>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</si>
  <si>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</si>
  <si>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</si>
  <si>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</si>
  <si>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</si>
  <si>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</si>
  <si>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</si>
  <si>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</si>
  <si>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</si>
  <si>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</si>
  <si>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</si>
  <si>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</si>
  <si>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</si>
  <si>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</si>
  <si>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</si>
  <si>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</si>
  <si>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</si>
  <si>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</si>
  <si>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</si>
  <si>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</si>
  <si>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</si>
  <si>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</si>
  <si>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</si>
  <si>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</si>
  <si>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</si>
  <si>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</si>
  <si>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</si>
  <si>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</si>
  <si>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</si>
  <si>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</si>
  <si>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</si>
  <si>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</si>
  <si>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</si>
  <si>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</si>
  <si>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</si>
  <si>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</si>
  <si>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</si>
  <si>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</si>
  <si>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</si>
  <si>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</si>
  <si>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</si>
  <si>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</si>
  <si>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</si>
  <si>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</si>
  <si>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</si>
  <si>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</si>
  <si>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</si>
  <si>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</si>
  <si>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</si>
  <si>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</si>
  <si>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</si>
  <si>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</si>
  <si>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</si>
  <si>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</si>
  <si>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</si>
  <si>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</si>
  <si>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</si>
  <si>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</si>
  <si>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</si>
  <si>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</si>
  <si>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</si>
  <si>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</si>
  <si>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</si>
  <si>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</si>
  <si>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</si>
  <si>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</si>
  <si>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</si>
  <si>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</si>
  <si>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</si>
  <si>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</si>
  <si>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</si>
  <si>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</si>
  <si>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</si>
  <si>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</si>
  <si>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</si>
  <si>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</si>
  <si>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</si>
  <si>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</si>
  <si>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</si>
  <si>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</si>
  <si>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</si>
  <si>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</si>
  <si>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</si>
  <si>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</si>
  <si>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</si>
  <si>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</si>
  <si>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</si>
  <si>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</si>
  <si>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</si>
  <si>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</si>
  <si>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</si>
  <si>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</si>
  <si>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</si>
  <si>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</si>
  <si>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</si>
  <si>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</si>
  <si>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</si>
  <si>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</si>
  <si>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</si>
  <si>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</si>
  <si>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</si>
  <si>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</si>
  <si>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</si>
  <si>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</si>
  <si>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</si>
  <si>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</si>
  <si>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</si>
  <si>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</si>
  <si>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</si>
  <si>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</si>
  <si>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</si>
  <si>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</si>
  <si>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</si>
  <si>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</si>
  <si>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</si>
  <si>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</si>
  <si>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</si>
  <si>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</si>
  <si>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</si>
  <si>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</si>
  <si>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</si>
  <si>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</si>
  <si>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</si>
  <si>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</si>
  <si>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</si>
  <si>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</si>
  <si>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</si>
  <si>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</si>
  <si>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</si>
  <si>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</si>
  <si>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</si>
  <si>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</si>
  <si>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</si>
  <si>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</si>
  <si>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</si>
  <si>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</si>
  <si>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</si>
  <si>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</si>
  <si>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</si>
  <si>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</si>
  <si>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</si>
  <si>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</si>
  <si>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</si>
  <si>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</si>
  <si>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</si>
  <si>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</si>
  <si>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</si>
  <si>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</si>
  <si>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</si>
  <si>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</si>
  <si>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</si>
  <si>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</si>
  <si>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</si>
  <si>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</si>
  <si>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</si>
  <si>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</si>
  <si>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</si>
  <si>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</si>
  <si>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</si>
  <si>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</si>
  <si>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</si>
  <si>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</si>
  <si>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</si>
  <si>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</si>
  <si>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</si>
  <si>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</si>
  <si>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</si>
  <si>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</si>
  <si>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</si>
  <si>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</si>
  <si>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</si>
  <si>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</si>
  <si>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</si>
  <si>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</si>
  <si>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</si>
  <si>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</si>
  <si>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</si>
  <si>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</si>
  <si>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</si>
  <si>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</si>
  <si>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</si>
  <si>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</si>
  <si>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</si>
  <si>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</si>
  <si>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</si>
  <si>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</si>
  <si>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</si>
  <si>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</si>
  <si>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</si>
  <si>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</si>
  <si>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</si>
  <si>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</si>
  <si>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</si>
  <si>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</si>
  <si>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</si>
  <si>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</si>
  <si>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</si>
  <si>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</si>
  <si>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</si>
  <si>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</si>
  <si>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</si>
  <si>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</si>
  <si>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</si>
  <si>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</si>
  <si>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</si>
  <si>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</si>
  <si>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</si>
  <si>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</si>
  <si>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</si>
  <si>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</si>
  <si>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</si>
  <si>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</si>
  <si>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</si>
  <si>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</si>
  <si>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</si>
  <si>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</si>
  <si>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</si>
  <si>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</si>
  <si>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</si>
  <si>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</si>
  <si>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</si>
  <si>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</si>
  <si>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</si>
  <si>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</si>
  <si>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</si>
  <si>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</si>
  <si>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</si>
  <si>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</si>
  <si>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</si>
  <si>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</si>
  <si>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</si>
  <si>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</si>
  <si>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</si>
  <si>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</si>
  <si>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</si>
  <si>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</si>
  <si>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</si>
  <si>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</si>
  <si>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</si>
  <si>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</si>
  <si>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</si>
  <si>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</si>
  <si>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</si>
  <si>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</si>
  <si>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</si>
  <si>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</si>
  <si>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</si>
  <si>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</si>
  <si>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</si>
  <si>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</si>
  <si>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</si>
  <si>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</si>
  <si>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</si>
  <si>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</si>
  <si>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</si>
  <si>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</si>
  <si>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</si>
  <si>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</si>
  <si>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</si>
  <si>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</si>
  <si>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</si>
  <si>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</si>
  <si>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</si>
  <si>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</si>
  <si>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</si>
  <si>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</si>
  <si>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</si>
  <si>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</si>
  <si>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</si>
  <si>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</si>
  <si>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</si>
  <si>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</si>
  <si>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</si>
  <si>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</si>
  <si>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</si>
  <si>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</si>
  <si>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</si>
  <si>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</si>
  <si>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</si>
  <si>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</si>
  <si>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</si>
  <si>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</si>
  <si>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</si>
  <si>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</si>
  <si>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</si>
  <si>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</si>
  <si>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</si>
  <si>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</si>
  <si>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</si>
  <si>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</si>
  <si>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</si>
  <si>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</si>
  <si>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</si>
  <si>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</si>
  <si>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</si>
  <si>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</si>
  <si>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</si>
  <si>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</si>
  <si>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</si>
  <si>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</si>
  <si>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</si>
  <si>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</si>
  <si>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</si>
  <si>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</si>
  <si>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</si>
  <si>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</si>
  <si>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</si>
  <si>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</si>
  <si>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</si>
  <si>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</si>
  <si>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</si>
  <si>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</si>
  <si>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</si>
  <si>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</si>
  <si>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</si>
  <si>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</si>
  <si>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</si>
  <si>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</si>
  <si>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</si>
  <si>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</si>
  <si>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</si>
  <si>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</si>
  <si>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</si>
  <si>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</si>
  <si>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</si>
  <si>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</si>
  <si>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</si>
  <si>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</si>
  <si>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</si>
  <si>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</si>
  <si>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</si>
  <si>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</si>
  <si>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</si>
  <si>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</si>
  <si>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</si>
  <si>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</si>
  <si>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</si>
  <si>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</si>
  <si>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</si>
  <si>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</si>
  <si>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</si>
  <si>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</si>
  <si>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</si>
  <si>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</si>
  <si>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</si>
  <si>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</si>
  <si>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</si>
  <si>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</si>
  <si>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</si>
  <si>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</si>
  <si>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</si>
  <si>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</si>
  <si>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</si>
  <si>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</si>
  <si>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</si>
  <si>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</si>
  <si>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</si>
  <si>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</si>
  <si>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</si>
  <si>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</si>
  <si>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</si>
  <si>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</si>
  <si>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</si>
  <si>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</si>
  <si>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</si>
  <si>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</si>
  <si>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</si>
  <si>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</si>
  <si>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</si>
  <si>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</si>
  <si>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</si>
  <si>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</si>
  <si>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</si>
  <si>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</si>
  <si>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</si>
  <si>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</si>
  <si>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</si>
  <si>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</si>
  <si>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</si>
  <si>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</si>
  <si>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</si>
  <si>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</si>
  <si>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</si>
  <si>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</si>
  <si>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</si>
  <si>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</si>
  <si>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</si>
  <si>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</si>
  <si>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</si>
  <si>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</si>
  <si>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</si>
  <si>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</si>
  <si>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</si>
  <si>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</si>
  <si>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</si>
  <si>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</si>
  <si>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</si>
  <si>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</si>
  <si>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</si>
  <si>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</si>
  <si>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</si>
  <si>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</si>
  <si>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</si>
  <si>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</si>
  <si>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</si>
  <si>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</si>
  <si>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</si>
  <si>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</si>
  <si>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</si>
  <si>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</si>
  <si>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</si>
  <si>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</si>
  <si>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</si>
  <si>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</si>
  <si>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</si>
  <si>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</si>
  <si>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</si>
  <si>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</si>
  <si>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</si>
  <si>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</si>
  <si>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</si>
  <si>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</si>
  <si>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</si>
  <si>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</si>
  <si>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</si>
  <si>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</si>
  <si>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</si>
  <si>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</si>
  <si>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</si>
  <si>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</si>
  <si>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</si>
  <si>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</si>
  <si>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</si>
  <si>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</si>
  <si>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</si>
  <si>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</si>
  <si>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</si>
  <si>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</si>
  <si>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</si>
  <si>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</si>
  <si>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</si>
  <si>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</si>
  <si>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</si>
  <si>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</si>
  <si>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</si>
  <si>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</si>
  <si>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</si>
  <si>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</si>
  <si>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</si>
  <si>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</si>
  <si>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</si>
  <si>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</si>
  <si>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</si>
  <si>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</si>
  <si>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</si>
  <si>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</si>
  <si>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</si>
  <si>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</si>
  <si>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</si>
  <si>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</si>
  <si>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</si>
  <si>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</si>
  <si>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</si>
  <si>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</si>
  <si>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</si>
  <si>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</si>
  <si>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</si>
  <si>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</si>
  <si>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</si>
  <si>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</si>
  <si>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</si>
  <si>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</si>
  <si>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</si>
  <si>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</si>
  <si>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</si>
  <si>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</si>
  <si>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</si>
  <si>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</si>
  <si>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</si>
  <si>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</si>
  <si>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</si>
  <si>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</si>
  <si>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</si>
  <si>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</si>
  <si>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</si>
  <si>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</si>
  <si>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</si>
  <si>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</si>
  <si>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</si>
  <si>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</si>
  <si>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</si>
  <si>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</si>
  <si>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</si>
  <si>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</si>
  <si>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</si>
  <si>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</si>
  <si>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</si>
  <si>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</si>
  <si>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</si>
  <si>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</si>
  <si>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</si>
  <si>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</si>
  <si>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</si>
  <si>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</si>
  <si>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</si>
  <si>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</si>
  <si>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</si>
  <si>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</si>
  <si>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</si>
  <si>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</si>
  <si>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</si>
  <si>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</si>
  <si>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</si>
  <si>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</si>
  <si>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</si>
  <si>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</si>
  <si>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</si>
  <si>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</si>
  <si>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</si>
  <si>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</si>
  <si>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</si>
  <si>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</si>
  <si>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</si>
  <si>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</si>
  <si>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</si>
  <si>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</si>
  <si>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</si>
  <si>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</si>
  <si>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</si>
  <si>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</si>
  <si>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</si>
  <si>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</si>
  <si>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</si>
  <si>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</si>
  <si>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</si>
  <si>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</si>
  <si>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</si>
  <si>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</si>
  <si>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</si>
  <si>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</si>
  <si>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</si>
  <si>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</si>
  <si>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</si>
  <si>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</si>
  <si>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</si>
  <si>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</si>
  <si>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</si>
  <si>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</si>
  <si>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</si>
  <si>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</si>
  <si>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</si>
  <si>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</si>
  <si>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</si>
  <si>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</si>
  <si>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</si>
  <si>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</si>
  <si>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</si>
  <si>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</si>
  <si>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</si>
  <si>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</si>
  <si>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</si>
  <si>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</si>
  <si>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</si>
  <si>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</si>
  <si>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</si>
  <si>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</si>
  <si>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</si>
  <si>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</si>
  <si>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</si>
  <si>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</si>
  <si>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</si>
  <si>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</si>
  <si>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</si>
  <si>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</si>
  <si>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</si>
  <si>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</si>
  <si>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</si>
  <si>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</si>
  <si>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</si>
  <si>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</si>
  <si>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</si>
  <si>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</si>
  <si>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</si>
  <si>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</si>
  <si>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</si>
  <si>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</si>
  <si>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</si>
  <si>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</si>
  <si>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</si>
  <si>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</si>
  <si>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</si>
  <si>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</si>
  <si>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</si>
  <si>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</si>
  <si>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</si>
  <si>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</si>
  <si>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</si>
  <si>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</si>
  <si>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</si>
  <si>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</si>
  <si>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</si>
  <si>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</si>
  <si>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</si>
  <si>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</si>
  <si>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</si>
  <si>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</si>
  <si>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</si>
  <si>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</si>
  <si>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</si>
  <si>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</si>
  <si>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</si>
  <si>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</si>
  <si>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</si>
  <si>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</si>
  <si>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</si>
  <si>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</si>
  <si>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</si>
  <si>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</si>
  <si>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</si>
  <si>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</si>
  <si>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</si>
  <si>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</si>
  <si>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</si>
  <si>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</si>
  <si>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</si>
  <si>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</si>
  <si>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</si>
  <si>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</si>
  <si>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</si>
  <si>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</si>
  <si>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</si>
  <si>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</si>
  <si>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</si>
  <si>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</si>
  <si>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</si>
  <si>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</si>
  <si>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</si>
  <si>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</si>
  <si>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</si>
  <si>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</si>
  <si>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</si>
  <si>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</si>
  <si>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</si>
  <si>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</si>
  <si>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</si>
  <si>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</si>
  <si>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</si>
  <si>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</si>
  <si>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</si>
  <si>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</si>
  <si>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</si>
  <si>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</si>
  <si>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</si>
  <si>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</si>
  <si>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</si>
  <si>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</si>
  <si>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</si>
  <si>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</si>
  <si>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</si>
  <si>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</si>
  <si>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</si>
  <si>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</si>
  <si>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</si>
  <si>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</si>
  <si>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</si>
  <si>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</si>
  <si>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</si>
  <si>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</si>
  <si>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</si>
  <si>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</si>
  <si>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</si>
  <si>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</si>
  <si>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</si>
  <si>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</si>
  <si>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</si>
  <si>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</si>
  <si>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</si>
  <si>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</si>
  <si>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</si>
  <si>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</si>
  <si>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</si>
  <si>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</si>
  <si>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</si>
  <si>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</si>
  <si>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</si>
  <si>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</si>
  <si>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</si>
  <si>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</si>
  <si>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</si>
  <si>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</si>
  <si>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</si>
  <si>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</si>
  <si>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</si>
  <si>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</si>
  <si>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</si>
  <si>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</si>
  <si>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</si>
  <si>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</si>
  <si>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</si>
  <si>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</si>
  <si>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</si>
  <si>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</si>
  <si>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</si>
  <si>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</si>
  <si>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</si>
  <si>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</si>
  <si>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</si>
  <si>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</si>
  <si>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</si>
  <si>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</si>
  <si>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</si>
  <si>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</si>
  <si>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</si>
  <si>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</si>
  <si>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</si>
  <si>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</si>
  <si>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</si>
  <si>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</si>
  <si>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</si>
  <si>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</si>
  <si>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</si>
  <si>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</si>
  <si>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</si>
  <si>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</si>
  <si>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</si>
  <si>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</si>
  <si>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</si>
  <si>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</si>
  <si>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</si>
  <si>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</si>
  <si>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</si>
  <si>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</si>
  <si>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</si>
  <si>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</si>
  <si>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</si>
  <si>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</si>
  <si>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</si>
  <si>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</si>
  <si>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</si>
  <si>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</si>
  <si>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</si>
  <si>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</si>
  <si>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</si>
  <si>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</si>
  <si>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</si>
  <si>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</si>
  <si>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</si>
  <si>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</si>
  <si>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</si>
  <si>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</si>
  <si>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</si>
  <si>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</si>
  <si>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</si>
  <si>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</si>
  <si>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</si>
  <si>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</si>
  <si>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</si>
  <si>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</si>
  <si>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</si>
  <si>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</si>
  <si>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</si>
  <si>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</si>
  <si>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</si>
  <si>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</si>
  <si>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</si>
  <si>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</si>
  <si>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</si>
  <si>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</si>
  <si>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</si>
  <si>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</si>
  <si>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</si>
  <si>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</si>
  <si>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</si>
  <si>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</si>
  <si>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</si>
  <si>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</si>
  <si>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</si>
  <si>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</si>
  <si>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</si>
  <si>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</si>
  <si>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</si>
  <si>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</si>
  <si>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</si>
  <si>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</si>
  <si>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</si>
  <si>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</si>
  <si>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</si>
  <si>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</si>
  <si>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</si>
  <si>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</si>
  <si>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</si>
  <si>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</si>
  <si>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</si>
  <si>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</si>
  <si>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</si>
  <si>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</si>
  <si>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</si>
  <si>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</si>
  <si>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</si>
  <si>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</si>
  <si>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</si>
  <si>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</si>
  <si>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</si>
  <si>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</si>
  <si>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</si>
  <si>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</si>
  <si>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</si>
  <si>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</si>
  <si>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</si>
  <si>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</si>
  <si>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</si>
  <si>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</si>
  <si>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</si>
  <si>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</si>
  <si>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</si>
  <si>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</si>
  <si>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</si>
  <si>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</si>
  <si>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</si>
  <si>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</si>
  <si>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</si>
  <si>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</si>
  <si>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</si>
  <si>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</si>
  <si>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</si>
  <si>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</si>
  <si>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</si>
  <si>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</si>
  <si>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</si>
  <si>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</si>
  <si>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</si>
  <si>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</si>
  <si>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</si>
  <si>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</si>
  <si>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</si>
  <si>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</si>
  <si>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</si>
  <si>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</si>
  <si>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</si>
  <si>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</si>
  <si>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</si>
  <si>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</si>
  <si>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</si>
  <si>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</si>
  <si>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</si>
  <si>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</si>
  <si>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</si>
  <si>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</si>
  <si>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</si>
  <si>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</si>
  <si>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</si>
  <si>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</si>
  <si>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</si>
  <si>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</si>
  <si>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</si>
  <si>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</si>
  <si>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</si>
  <si>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</si>
  <si>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</si>
  <si>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</si>
  <si>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</si>
  <si>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</si>
  <si>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</si>
  <si>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</si>
  <si>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</si>
  <si>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</si>
  <si>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</si>
  <si>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</si>
  <si>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</si>
  <si>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</si>
  <si>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</si>
  <si>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</si>
  <si>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</si>
  <si>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</si>
  <si>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</si>
  <si>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</si>
  <si>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</si>
  <si>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</si>
  <si>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</si>
  <si>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</si>
  <si>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</si>
  <si>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</si>
  <si>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</si>
  <si>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</si>
  <si>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</si>
  <si>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</si>
  <si>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</si>
  <si>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</si>
  <si>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</si>
  <si>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</si>
  <si>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</si>
  <si>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</si>
  <si>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</si>
  <si>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</si>
  <si>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</si>
  <si>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</si>
  <si>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</si>
  <si>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</si>
  <si>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</si>
  <si>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</si>
  <si>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</si>
  <si>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</si>
  <si>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</si>
  <si>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</si>
  <si>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</si>
  <si>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</si>
  <si>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</si>
  <si>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</si>
  <si>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</si>
  <si>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</si>
  <si>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</si>
  <si>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</si>
  <si>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</si>
  <si>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</si>
  <si>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</si>
  <si>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</si>
  <si>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</si>
  <si>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</si>
  <si>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</si>
  <si>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</si>
  <si>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</si>
  <si>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</si>
  <si>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</si>
  <si>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</si>
  <si>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</si>
  <si>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</si>
  <si>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</si>
  <si>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</si>
  <si>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</si>
  <si>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</si>
  <si>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</si>
  <si>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</si>
  <si>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</si>
  <si>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</si>
  <si>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</si>
  <si>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</si>
  <si>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</si>
  <si>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</si>
  <si>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</si>
  <si>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</si>
  <si>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</si>
  <si>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</si>
  <si>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</si>
  <si>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</si>
  <si>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</si>
  <si>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</si>
  <si>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</si>
  <si>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</si>
  <si>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</si>
  <si>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</si>
  <si>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</si>
  <si>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</si>
  <si>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</si>
  <si>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</si>
  <si>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</si>
  <si>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</si>
  <si>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</si>
  <si>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</si>
  <si>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</si>
  <si>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</si>
  <si>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</si>
  <si>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</si>
  <si>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</si>
  <si>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</si>
  <si>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</si>
  <si>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</si>
  <si>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</si>
  <si>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</si>
  <si>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</si>
  <si>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</si>
  <si>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</si>
  <si>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</si>
  <si>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</si>
  <si>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</si>
  <si>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</si>
  <si>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</si>
  <si>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</si>
  <si>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</si>
  <si>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</si>
  <si>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</si>
  <si>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</si>
  <si>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</si>
  <si>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</si>
  <si>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</si>
  <si>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</si>
  <si>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</si>
  <si>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</si>
  <si>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</si>
  <si>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</si>
  <si>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</si>
  <si>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</si>
  <si>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</si>
  <si>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</si>
  <si>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</si>
  <si>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</si>
  <si>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</si>
  <si>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</si>
  <si>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</si>
  <si>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</si>
  <si>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</si>
  <si>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</si>
  <si>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</si>
  <si>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</si>
  <si>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</si>
  <si>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</si>
  <si>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</si>
  <si>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</si>
  <si>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</si>
  <si>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</si>
  <si>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</si>
  <si>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</si>
  <si>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</si>
  <si>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</si>
  <si>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</si>
  <si>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</si>
  <si>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</si>
  <si>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</si>
  <si>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</si>
  <si>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</si>
  <si>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</si>
  <si>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</si>
  <si>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</si>
  <si>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</si>
  <si>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</si>
  <si>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</si>
  <si>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</si>
  <si>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</si>
  <si>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</si>
  <si>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</si>
  <si>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</si>
  <si>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</si>
  <si>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</si>
  <si>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</si>
  <si>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</si>
  <si>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</si>
  <si>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</si>
  <si>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</si>
  <si>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</si>
  <si>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</si>
  <si>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</si>
  <si>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</si>
  <si>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</si>
  <si>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</si>
  <si>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</si>
  <si>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</si>
  <si>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</si>
  <si>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</si>
  <si>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</si>
  <si>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</si>
  <si>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</si>
  <si>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</si>
  <si>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</si>
  <si>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</si>
  <si>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</si>
  <si>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</si>
  <si>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</si>
  <si>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</si>
  <si>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</si>
  <si>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</si>
  <si>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</si>
  <si>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</si>
  <si>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</si>
  <si>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</si>
  <si>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</si>
  <si>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</si>
  <si>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</si>
  <si>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</si>
  <si>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</si>
  <si>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</si>
  <si>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</si>
  <si>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</si>
  <si>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</si>
  <si>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</si>
  <si>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</si>
  <si>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</si>
  <si>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</si>
  <si>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</si>
  <si>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</si>
  <si>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</si>
  <si>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</si>
  <si>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</si>
  <si>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</si>
  <si>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</si>
  <si>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</si>
  <si>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</si>
  <si>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</si>
  <si>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</si>
  <si>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</si>
  <si>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</si>
  <si>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</si>
  <si>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</si>
  <si>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</si>
  <si>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</si>
  <si>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</si>
  <si>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</si>
  <si>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</si>
  <si>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</si>
  <si>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</si>
  <si>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</si>
  <si>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</si>
  <si>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</si>
  <si>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</si>
  <si>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</si>
  <si>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</si>
  <si>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</si>
  <si>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</si>
  <si>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</si>
  <si>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</si>
  <si>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</si>
  <si>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</si>
  <si>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</si>
  <si>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</si>
  <si>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</si>
  <si>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</si>
  <si>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</si>
  <si>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</si>
  <si>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</si>
  <si>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</si>
  <si>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</si>
  <si>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</si>
  <si>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</si>
  <si>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</si>
  <si>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</si>
  <si>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</si>
  <si>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</si>
  <si>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</si>
  <si>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</si>
  <si>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</si>
  <si>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</si>
  <si>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</si>
  <si>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</si>
  <si>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</si>
  <si>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</si>
  <si>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</si>
  <si>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</si>
  <si>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</si>
  <si>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</si>
  <si>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</si>
  <si>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</si>
  <si>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</si>
  <si>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</si>
  <si>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</si>
  <si>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</si>
  <si>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</si>
  <si>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</si>
  <si>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</si>
  <si>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</si>
  <si>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</si>
  <si>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</si>
  <si>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</si>
  <si>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</si>
  <si>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</si>
  <si>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</si>
  <si>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</si>
  <si>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</si>
  <si>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</si>
  <si>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</si>
  <si>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</si>
  <si>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</si>
  <si>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</si>
  <si>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</si>
  <si>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</si>
  <si>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</si>
  <si>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</si>
  <si>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</si>
  <si>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</si>
  <si>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</si>
  <si>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</si>
  <si>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</si>
  <si>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</si>
  <si>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</si>
  <si>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</si>
  <si>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</si>
  <si>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</si>
  <si>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</si>
  <si>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</si>
  <si>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</si>
  <si>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</si>
  <si>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</si>
  <si>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</si>
  <si>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</si>
  <si>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</si>
  <si>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</si>
  <si>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</si>
  <si>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</si>
  <si>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</si>
  <si>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</si>
  <si>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</si>
  <si>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</si>
  <si>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</si>
  <si>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</si>
  <si>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</si>
  <si>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</si>
  <si>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</si>
  <si>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</si>
  <si>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</si>
  <si>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</si>
  <si>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</si>
  <si>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</si>
  <si>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</si>
  <si>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</si>
  <si>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</si>
  <si>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</si>
  <si>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</si>
  <si>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</si>
  <si>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</si>
  <si>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</si>
  <si>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</si>
  <si>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</si>
  <si>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</si>
  <si>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</si>
  <si>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</si>
  <si>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</si>
  <si>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</si>
  <si>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</si>
  <si>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</si>
  <si>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</si>
  <si>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</si>
  <si>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</si>
  <si>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</si>
  <si>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</si>
  <si>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</si>
  <si>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</si>
  <si>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</si>
  <si>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</si>
  <si>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</si>
  <si>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</si>
  <si>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</si>
  <si>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</si>
  <si>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</si>
  <si>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</si>
  <si>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</si>
  <si>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</si>
  <si>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</si>
  <si>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</si>
  <si>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</si>
  <si>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</si>
  <si>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</si>
  <si>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</si>
  <si>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</si>
  <si>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</si>
  <si>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</si>
  <si>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</si>
  <si>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</si>
  <si>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</si>
  <si>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</si>
  <si>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</si>
  <si>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</si>
  <si>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</si>
  <si>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</si>
  <si>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</si>
  <si>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</si>
  <si>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</si>
  <si>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</si>
  <si>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</si>
  <si>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</si>
  <si>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</si>
  <si>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</si>
  <si>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</si>
  <si>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</si>
  <si>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</si>
  <si>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</si>
  <si>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</si>
  <si>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</si>
  <si>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</si>
  <si>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</si>
  <si>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</si>
  <si>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</si>
  <si>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</si>
  <si>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</si>
  <si>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</si>
  <si>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</si>
  <si>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</si>
  <si>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</si>
  <si>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</si>
  <si>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</si>
  <si>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</si>
  <si>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</si>
  <si>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</si>
  <si>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</si>
  <si>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</si>
  <si>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</si>
  <si>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</si>
  <si>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</si>
  <si>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</si>
  <si>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</si>
  <si>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</si>
  <si>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</si>
  <si>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</si>
  <si>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</si>
  <si>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</si>
  <si>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</si>
  <si>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</si>
  <si>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</si>
  <si>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</si>
  <si>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</si>
  <si>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</si>
  <si>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</si>
  <si>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</si>
  <si>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</si>
  <si>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</si>
  <si>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</si>
  <si>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</si>
  <si>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</si>
  <si>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</si>
  <si>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</si>
  <si>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</si>
  <si>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</si>
  <si>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</si>
  <si>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</si>
  <si>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</si>
  <si>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</si>
  <si>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</si>
  <si>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</si>
  <si>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</si>
  <si>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</si>
  <si>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</si>
  <si>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</si>
  <si>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</si>
  <si>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</si>
  <si>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</si>
  <si>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</si>
  <si>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</si>
  <si>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</si>
  <si>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</si>
  <si>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</si>
  <si>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</si>
  <si>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</si>
  <si>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</si>
  <si>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</si>
  <si>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</si>
  <si>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</si>
  <si>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</si>
  <si>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</si>
  <si>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</si>
  <si>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</si>
  <si>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</si>
  <si>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</si>
  <si>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</si>
  <si>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</si>
  <si>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</si>
  <si>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</si>
  <si>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</si>
  <si>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</si>
  <si>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</si>
  <si>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</si>
  <si>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</si>
  <si>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</si>
  <si>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</si>
  <si>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</si>
  <si>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</si>
  <si>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</si>
  <si>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</si>
  <si>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</si>
  <si>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</si>
  <si>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</si>
  <si>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</si>
  <si>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</si>
  <si>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</si>
  <si>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</si>
  <si>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</si>
  <si>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</si>
  <si>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</si>
  <si>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</si>
  <si>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</si>
  <si>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</si>
  <si>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</si>
  <si>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</si>
  <si>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</si>
  <si>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</si>
  <si>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</si>
  <si>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</si>
  <si>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</si>
  <si>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</si>
  <si>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</si>
  <si>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</si>
  <si>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</si>
  <si>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</si>
  <si>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</si>
  <si>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</si>
  <si>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</si>
  <si>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</si>
  <si>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</si>
  <si>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</si>
  <si>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</si>
  <si>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</si>
  <si>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</si>
  <si>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</si>
  <si>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</si>
  <si>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</si>
  <si>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</si>
  <si>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</si>
  <si>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</si>
  <si>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</si>
  <si>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</si>
  <si>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</si>
  <si>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</si>
  <si>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</si>
  <si>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</si>
  <si>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</si>
  <si>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</si>
  <si>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</si>
  <si>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</si>
  <si>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</si>
  <si>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</si>
  <si>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</si>
  <si>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</si>
  <si>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</si>
  <si>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</si>
  <si>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</si>
  <si>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</si>
  <si>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</si>
  <si>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</si>
  <si>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</si>
  <si>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</si>
  <si>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</si>
  <si>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</si>
  <si>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</si>
  <si>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</si>
  <si>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</si>
  <si>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</si>
  <si>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</si>
  <si>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</si>
  <si>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</si>
  <si>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</si>
  <si>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</si>
  <si>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</si>
  <si>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</si>
  <si>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</si>
  <si>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</si>
  <si>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</si>
  <si>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</si>
  <si>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</si>
  <si>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</si>
  <si>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</si>
  <si>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</si>
  <si>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</si>
  <si>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</si>
  <si>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</si>
  <si>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</si>
  <si>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</si>
  <si>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</si>
  <si>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</si>
  <si>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</si>
  <si>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</si>
  <si>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</si>
  <si>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</si>
  <si>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</si>
  <si>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</si>
  <si>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</si>
  <si>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</si>
  <si>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</si>
  <si>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</si>
  <si>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</si>
  <si>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</si>
  <si>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</si>
  <si>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</si>
  <si>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</si>
  <si>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</si>
  <si>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</si>
  <si>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</si>
  <si>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</si>
  <si>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</si>
  <si>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</si>
  <si>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</si>
  <si>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</si>
  <si>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</si>
  <si>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</si>
  <si>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</si>
  <si>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</si>
  <si>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</si>
  <si>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</si>
  <si>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</si>
  <si>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</si>
  <si>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</si>
  <si>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</si>
  <si>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</si>
  <si>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</si>
  <si>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</si>
  <si>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</si>
  <si>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</si>
  <si>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</si>
  <si>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</si>
  <si>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</si>
  <si>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</si>
  <si>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</si>
  <si>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</si>
  <si>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</si>
  <si>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</si>
  <si>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</si>
  <si>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</si>
  <si>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</si>
  <si>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</si>
  <si>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</si>
  <si>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</si>
  <si>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</si>
  <si>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</si>
  <si>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</si>
  <si>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</si>
  <si>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</si>
  <si>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</si>
  <si>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</si>
  <si>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</si>
  <si>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</si>
  <si>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</si>
  <si>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</si>
  <si>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</si>
  <si>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</si>
  <si>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</si>
  <si>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</si>
  <si>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</si>
  <si>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</si>
  <si>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</si>
  <si>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</si>
  <si>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</si>
  <si>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</si>
  <si>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</si>
  <si>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</si>
  <si>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</si>
  <si>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</si>
  <si>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</si>
  <si>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</si>
  <si>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</si>
  <si>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</si>
  <si>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</si>
  <si>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</si>
  <si>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</si>
  <si>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</si>
  <si>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</si>
  <si>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</si>
  <si>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</si>
  <si>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</si>
  <si>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</si>
  <si>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</si>
  <si>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</si>
  <si>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</si>
  <si>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</si>
  <si>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</si>
  <si>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</si>
  <si>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</si>
  <si>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</si>
  <si>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</si>
  <si>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</si>
  <si>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</si>
  <si>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</si>
  <si>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</si>
  <si>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</si>
  <si>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</si>
  <si>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</si>
  <si>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</si>
  <si>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</si>
  <si>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</si>
  <si>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</si>
  <si>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</si>
  <si>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</si>
  <si>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</si>
  <si>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</si>
  <si>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</si>
  <si>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</si>
  <si>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</si>
  <si>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</si>
  <si>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</si>
  <si>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</si>
  <si>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</si>
  <si>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</si>
  <si>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</si>
  <si>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</si>
  <si>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</si>
  <si>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</si>
  <si>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</si>
  <si>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</si>
  <si>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</si>
  <si>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</si>
  <si>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</si>
  <si>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</si>
  <si>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</si>
  <si>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</si>
  <si>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</si>
  <si>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</si>
  <si>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</si>
  <si>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</si>
  <si>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</si>
  <si>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</si>
  <si>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</si>
  <si>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</si>
  <si>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</si>
  <si>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</si>
  <si>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</si>
  <si>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</si>
  <si>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</si>
  <si>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</si>
  <si>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</si>
  <si>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</si>
  <si>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</si>
  <si>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</si>
  <si>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</si>
  <si>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</si>
  <si>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</si>
  <si>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</si>
  <si>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</si>
  <si>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</si>
  <si>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</si>
  <si>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</si>
  <si>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</si>
  <si>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</si>
  <si>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</si>
  <si>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</si>
  <si>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</si>
  <si>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</si>
  <si>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</si>
  <si>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</si>
  <si>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</si>
  <si>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</si>
  <si>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</si>
  <si>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</si>
  <si>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</si>
  <si>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</si>
  <si>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</si>
  <si>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</si>
  <si>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</si>
  <si>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</si>
  <si>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</si>
  <si>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</si>
  <si>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</si>
  <si>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</si>
  <si>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</si>
  <si>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</si>
  <si>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</si>
  <si>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</si>
  <si>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</si>
  <si>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</si>
  <si>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</si>
  <si>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</si>
  <si>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</si>
  <si>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</si>
  <si>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</si>
  <si>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</si>
  <si>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</si>
  <si>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</si>
  <si>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</si>
  <si>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</si>
  <si>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</si>
  <si>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</si>
  <si>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</si>
  <si>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</si>
  <si>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</si>
  <si>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</si>
  <si>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</si>
  <si>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</si>
  <si>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</si>
  <si>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</si>
  <si>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</si>
  <si>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</si>
  <si>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</si>
  <si>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</si>
  <si>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</si>
  <si>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</si>
  <si>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</si>
  <si>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</si>
  <si>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</si>
  <si>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</si>
  <si>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</si>
  <si>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</si>
  <si>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</si>
  <si>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</si>
  <si>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</si>
  <si>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</si>
  <si>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</si>
  <si>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</si>
  <si>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</si>
  <si>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</si>
  <si>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</si>
  <si>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</si>
  <si>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</si>
  <si>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</si>
  <si>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</si>
  <si>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</si>
  <si>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</si>
  <si>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</si>
  <si>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</si>
  <si>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</si>
  <si>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</si>
  <si>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</si>
  <si>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</si>
  <si>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</si>
  <si>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</si>
  <si>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</si>
  <si>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</si>
  <si>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</si>
  <si>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</si>
  <si>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</si>
  <si>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</si>
  <si>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</si>
  <si>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</si>
  <si>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</si>
  <si>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</si>
  <si>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</si>
  <si>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</si>
  <si>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</si>
  <si>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</si>
  <si>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</si>
  <si>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</si>
  <si>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</si>
  <si>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</si>
  <si>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</si>
  <si>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</si>
  <si>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</si>
  <si>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</si>
  <si>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</si>
  <si>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</si>
  <si>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</si>
  <si>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</si>
  <si>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</si>
  <si>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</si>
  <si>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</si>
  <si>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</si>
  <si>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</si>
  <si>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</si>
  <si>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</si>
  <si>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</si>
  <si>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</si>
  <si>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</si>
  <si>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</si>
  <si>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</si>
  <si>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</si>
  <si>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</si>
  <si>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</si>
  <si>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</si>
  <si>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</si>
  <si>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</si>
  <si>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</si>
  <si>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</si>
  <si>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</si>
  <si>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</si>
  <si>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</si>
  <si>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</si>
  <si>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</si>
  <si>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</si>
  <si>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</si>
  <si>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</si>
  <si>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</si>
  <si>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</si>
  <si>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</si>
  <si>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</si>
  <si>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</si>
  <si>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</si>
  <si>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</si>
  <si>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</si>
  <si>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</si>
  <si>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</si>
  <si>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</si>
  <si>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</si>
  <si>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</si>
  <si>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</si>
  <si>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</si>
  <si>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</si>
  <si>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</si>
  <si>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</si>
  <si>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</si>
  <si>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</si>
  <si>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</si>
  <si>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</si>
  <si>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</si>
  <si>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</si>
  <si>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</si>
  <si>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</si>
  <si>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</si>
  <si>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</si>
  <si>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</si>
  <si>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</si>
  <si>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</si>
  <si>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</si>
  <si>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</si>
  <si>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</si>
  <si>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</si>
  <si>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</si>
  <si>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</si>
  <si>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</si>
  <si>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</si>
  <si>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</si>
  <si>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</si>
  <si>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</si>
  <si>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</si>
  <si>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</si>
  <si>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</si>
  <si>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</si>
  <si>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</si>
  <si>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</si>
  <si>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</si>
  <si>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</si>
  <si>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</si>
  <si>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</si>
  <si>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</si>
  <si>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</si>
  <si>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</si>
  <si>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</si>
  <si>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</si>
  <si>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</si>
  <si>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</si>
  <si>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</si>
  <si>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</si>
  <si>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</si>
  <si>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</si>
  <si>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</si>
  <si>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</si>
  <si>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</si>
  <si>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</si>
  <si>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</si>
  <si>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</si>
  <si>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</si>
  <si>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</si>
  <si>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</si>
  <si>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</si>
  <si>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</si>
  <si>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</si>
  <si>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</si>
  <si>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</si>
  <si>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</si>
  <si>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</si>
  <si>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</si>
  <si>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</si>
  <si>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</si>
  <si>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</si>
  <si>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</si>
  <si>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</si>
  <si>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</si>
  <si>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</si>
  <si>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</si>
  <si>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</si>
  <si>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</si>
  <si>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</si>
  <si>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</si>
  <si>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</si>
  <si>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</si>
  <si>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</si>
  <si>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</si>
  <si>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</si>
  <si>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</si>
  <si>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</si>
  <si>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</si>
  <si>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</si>
  <si>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</si>
  <si>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</si>
  <si>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</si>
  <si>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</si>
  <si>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</si>
  <si>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</si>
  <si>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</si>
  <si>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</si>
  <si>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</si>
  <si>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</si>
  <si>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</si>
  <si>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</si>
  <si>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</si>
  <si>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</si>
  <si>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</si>
  <si>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</si>
  <si>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</si>
  <si>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</si>
  <si>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</si>
  <si>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</si>
  <si>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</si>
  <si>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</si>
  <si>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</si>
  <si>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</si>
  <si>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</si>
  <si>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</si>
  <si>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</si>
  <si>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</si>
  <si>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</si>
  <si>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</si>
  <si>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</si>
  <si>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</si>
  <si>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</si>
  <si>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</si>
  <si>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</si>
  <si>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</si>
  <si>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</si>
  <si>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</si>
  <si>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</si>
  <si>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</si>
  <si>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</si>
  <si>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</si>
  <si>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</si>
  <si>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</si>
  <si>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</si>
  <si>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</si>
  <si>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</si>
  <si>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</si>
  <si>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</si>
  <si>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</si>
  <si>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</si>
  <si>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</si>
  <si>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</si>
  <si>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</si>
  <si>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</si>
  <si>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</si>
  <si>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</si>
  <si>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</si>
  <si>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</si>
  <si>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</si>
  <si>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</si>
  <si>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</si>
  <si>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</si>
  <si>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</si>
  <si>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</si>
  <si>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</si>
  <si>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</si>
  <si>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</si>
  <si>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</si>
  <si>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</si>
  <si>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</si>
  <si>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</si>
  <si>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</si>
  <si>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</si>
  <si>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</si>
  <si>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</si>
  <si>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</si>
  <si>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</si>
  <si>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</si>
  <si>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</si>
  <si>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</si>
  <si>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</si>
  <si>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</si>
  <si>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</si>
  <si>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</si>
  <si>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</si>
  <si>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</si>
  <si>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</si>
  <si>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</si>
  <si>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</si>
  <si>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</si>
  <si>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</si>
  <si>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</si>
  <si>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</si>
  <si>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</si>
  <si>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</si>
  <si>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</si>
  <si>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</si>
  <si>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</si>
  <si>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</si>
  <si>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</si>
  <si>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</si>
  <si>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</si>
  <si>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</si>
  <si>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</si>
  <si>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</si>
  <si>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</si>
  <si>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</si>
  <si>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</si>
  <si>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</si>
  <si>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</si>
  <si>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</si>
  <si>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</si>
  <si>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</si>
  <si>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</si>
  <si>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</si>
  <si>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</si>
  <si>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</si>
  <si>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</si>
  <si>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</si>
  <si>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</si>
  <si>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</si>
  <si>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</si>
  <si>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</si>
  <si>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</si>
  <si>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</si>
  <si>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</si>
  <si>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</si>
  <si>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</si>
  <si>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</si>
  <si>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</si>
  <si>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</si>
  <si>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</si>
  <si>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</si>
  <si>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</si>
  <si>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</si>
  <si>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</si>
  <si>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</si>
  <si>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</si>
  <si>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</si>
  <si>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</si>
  <si>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</si>
  <si>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</si>
  <si>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</si>
  <si>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</si>
  <si>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</si>
  <si>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</si>
  <si>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</si>
  <si>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</si>
  <si>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</si>
  <si>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</si>
  <si>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</si>
  <si>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</si>
  <si>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</si>
  <si>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</si>
  <si>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</si>
  <si>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</si>
  <si>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</si>
  <si>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</si>
  <si>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</si>
  <si>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</si>
  <si>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</si>
  <si>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</si>
  <si>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</si>
  <si>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</si>
  <si>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</si>
  <si>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</si>
  <si>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</si>
  <si>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</si>
  <si>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</si>
  <si>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</si>
  <si>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</si>
  <si>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</si>
  <si>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</si>
  <si>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</si>
  <si>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</si>
  <si>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</si>
  <si>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</si>
  <si>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</si>
  <si>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</si>
  <si>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</si>
  <si>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</si>
  <si>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</si>
  <si>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</si>
  <si>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</si>
  <si>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</si>
  <si>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</si>
  <si>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</si>
  <si>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</si>
  <si>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</si>
  <si>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</si>
  <si>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</si>
  <si>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</si>
  <si>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</si>
  <si>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</si>
  <si>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</si>
  <si>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</si>
  <si>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</si>
  <si>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</si>
  <si>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</si>
  <si>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</si>
  <si>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</si>
  <si>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</si>
  <si>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</si>
  <si>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</si>
  <si>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</si>
  <si>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</si>
  <si>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</si>
  <si>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</si>
  <si>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</si>
  <si>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</si>
  <si>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</si>
  <si>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</si>
  <si>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</si>
  <si>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</si>
  <si>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</si>
  <si>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</si>
  <si>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</si>
  <si>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</si>
  <si>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</si>
  <si>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</si>
  <si>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</si>
  <si>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</si>
  <si>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</si>
  <si>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</si>
  <si>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</si>
  <si>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</si>
  <si>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</si>
  <si>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</si>
  <si>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</si>
  <si>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</si>
  <si>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</si>
  <si>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</si>
  <si>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</si>
  <si>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</si>
  <si>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</si>
  <si>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</si>
  <si>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</si>
  <si>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</si>
  <si>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</si>
  <si>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</si>
  <si>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</si>
  <si>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</si>
  <si>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</si>
  <si>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</si>
  <si>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</si>
  <si>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</si>
  <si>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</si>
  <si>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</si>
  <si>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</si>
  <si>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</si>
  <si>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</si>
  <si>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</si>
  <si>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</si>
  <si>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</si>
  <si>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</si>
  <si>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</si>
  <si>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</si>
  <si>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</si>
  <si>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</si>
  <si>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</si>
  <si>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</si>
  <si>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</si>
  <si>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</si>
  <si>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</si>
  <si>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</si>
  <si>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</si>
  <si>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</si>
  <si>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</si>
  <si>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</si>
  <si>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</si>
  <si>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</si>
  <si>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</si>
  <si>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</si>
  <si>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</si>
  <si>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</si>
  <si>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</si>
  <si>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</si>
  <si>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</si>
  <si>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</si>
  <si>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</si>
  <si>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</si>
  <si>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</si>
  <si>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</si>
  <si>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</si>
  <si>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</si>
  <si>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</si>
  <si>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</si>
  <si>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</si>
  <si>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</si>
  <si>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</si>
  <si>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</si>
  <si>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</si>
  <si>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</si>
  <si>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</si>
  <si>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</si>
  <si>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</si>
  <si>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</si>
  <si>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</si>
  <si>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</si>
  <si>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</si>
  <si>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</si>
  <si>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</si>
  <si>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</si>
  <si>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</si>
  <si>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</si>
  <si>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</si>
  <si>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</si>
  <si>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</si>
  <si>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</si>
  <si>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</si>
  <si>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</si>
  <si>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</si>
  <si>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</si>
  <si>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</si>
  <si>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</si>
  <si>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</si>
  <si>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</si>
  <si>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</si>
  <si>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</si>
  <si>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</si>
  <si>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</si>
  <si>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</si>
  <si>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</si>
  <si>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</si>
  <si>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</si>
  <si>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</si>
  <si>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</si>
  <si>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</si>
  <si>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</si>
  <si>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</si>
  <si>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</si>
  <si>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</si>
  <si>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</si>
  <si>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</si>
  <si>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</si>
  <si>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</si>
  <si>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</si>
  <si>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</si>
  <si>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</si>
  <si>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</si>
  <si>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</si>
  <si>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</si>
  <si>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</si>
  <si>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</si>
  <si>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</si>
  <si>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</si>
  <si>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</si>
  <si>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</si>
  <si>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</si>
  <si>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</si>
  <si>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</si>
  <si>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</si>
  <si>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</si>
  <si>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</si>
  <si>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</si>
  <si>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</si>
  <si>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</si>
  <si>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</si>
  <si>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</si>
  <si>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</si>
  <si>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</si>
  <si>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</si>
  <si>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</si>
  <si>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</si>
  <si>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</si>
  <si>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</si>
  <si>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</si>
  <si>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</si>
  <si>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</si>
  <si>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</si>
  <si>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</si>
  <si>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</si>
  <si>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</si>
  <si>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</si>
  <si>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</si>
  <si>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</si>
  <si>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</si>
  <si>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</si>
  <si>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</si>
  <si>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</si>
  <si>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</si>
  <si>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</si>
  <si>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</si>
  <si>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</si>
  <si>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</si>
  <si>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</si>
  <si>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</si>
  <si>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</si>
  <si>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</si>
  <si>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</si>
  <si>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</si>
  <si>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</si>
  <si>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</si>
  <si>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</si>
  <si>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</si>
  <si>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</si>
  <si>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</si>
  <si>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</si>
  <si>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</si>
  <si>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</si>
  <si>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</si>
  <si>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</si>
  <si>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</si>
  <si>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</si>
  <si>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</si>
  <si>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</si>
  <si>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</si>
  <si>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</si>
  <si>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</si>
  <si>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</si>
  <si>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</si>
  <si>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</si>
  <si>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</si>
  <si>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</si>
  <si>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</si>
  <si>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</si>
  <si>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</si>
  <si>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</si>
  <si>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</si>
  <si>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</si>
  <si>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</si>
  <si>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</si>
  <si>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</si>
  <si>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</si>
  <si>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</si>
  <si>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</si>
  <si>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</si>
  <si>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</si>
  <si>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</si>
  <si>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</si>
  <si>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</si>
  <si>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</si>
  <si>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</si>
  <si>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</si>
  <si>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</si>
  <si>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</si>
  <si>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</si>
  <si>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</si>
  <si>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</si>
  <si>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</si>
  <si>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</si>
  <si>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</si>
  <si>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</si>
  <si>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</si>
  <si>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</si>
  <si>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</si>
  <si>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</si>
  <si>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</si>
  <si>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</si>
  <si>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</si>
  <si>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</si>
  <si>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</si>
  <si>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</si>
  <si>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</si>
  <si>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</si>
  <si>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</si>
  <si>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</si>
  <si>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</si>
  <si>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</si>
  <si>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</si>
  <si>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</si>
  <si>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</si>
  <si>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</si>
  <si>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</si>
  <si>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</si>
  <si>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</si>
  <si>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</si>
  <si>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</si>
  <si>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</si>
  <si>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</si>
  <si>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</si>
  <si>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</si>
  <si>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</si>
  <si>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</si>
  <si>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</si>
  <si>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</si>
  <si>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</si>
  <si>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</si>
  <si>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</si>
  <si>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</si>
  <si>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</si>
  <si>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</si>
  <si>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</si>
  <si>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</si>
  <si>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</si>
  <si>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</si>
  <si>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</si>
  <si>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</si>
  <si>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</si>
  <si>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</si>
  <si>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</si>
  <si>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</si>
  <si>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</si>
  <si>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</si>
  <si>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</si>
  <si>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</si>
  <si>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</si>
  <si>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</si>
  <si>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</si>
  <si>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</si>
  <si>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</si>
  <si>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</si>
  <si>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</si>
  <si>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</si>
  <si>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</si>
  <si>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</si>
  <si>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</si>
  <si>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</si>
  <si>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</si>
  <si>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</si>
  <si>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</si>
  <si>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</si>
  <si>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</si>
  <si>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</si>
  <si>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</si>
  <si>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</si>
  <si>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</si>
  <si>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</si>
  <si>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</si>
  <si>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</si>
  <si>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</si>
  <si>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</si>
  <si>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</si>
  <si>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</si>
  <si>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</si>
  <si>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</si>
  <si>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</si>
  <si>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</si>
  <si>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</si>
  <si>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</si>
  <si>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</si>
  <si>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</si>
  <si>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</si>
  <si>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</si>
  <si>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</si>
  <si>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</si>
  <si>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</si>
  <si>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</si>
  <si>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</si>
  <si>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</si>
  <si>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</si>
  <si>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</si>
  <si>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</si>
  <si>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</si>
  <si>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</si>
  <si>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</si>
  <si>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</si>
  <si>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</si>
  <si>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</si>
  <si>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</si>
  <si>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</si>
  <si>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</si>
  <si>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</si>
  <si>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</si>
  <si>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</si>
  <si>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</si>
  <si>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</si>
  <si>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</si>
  <si>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</si>
  <si>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</si>
  <si>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</si>
  <si>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</si>
  <si>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</si>
  <si>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</si>
  <si>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</si>
  <si>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</si>
  <si>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</si>
  <si>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</si>
  <si>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</si>
  <si>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</si>
  <si>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</si>
  <si>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</si>
  <si>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</si>
  <si>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</si>
  <si>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</si>
  <si>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</si>
  <si>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</si>
  <si>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</si>
  <si>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</si>
  <si>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</si>
  <si>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</si>
  <si>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</si>
  <si>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</si>
  <si>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</si>
  <si>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</si>
  <si>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</si>
  <si>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</si>
  <si>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</si>
  <si>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</si>
  <si>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</si>
  <si>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</si>
  <si>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</si>
  <si>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</si>
  <si>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</si>
  <si>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</si>
  <si>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</si>
  <si>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</si>
  <si>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</si>
  <si>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</si>
  <si>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</si>
  <si>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</si>
  <si>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</si>
  <si>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</si>
  <si>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</si>
  <si>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</si>
  <si>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</si>
  <si>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</si>
  <si>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</si>
  <si>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</si>
  <si>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</si>
  <si>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</si>
  <si>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</si>
  <si>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</si>
  <si>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</si>
  <si>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</si>
  <si>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</si>
  <si>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</si>
  <si>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</si>
  <si>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</si>
  <si>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</si>
  <si>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</si>
  <si>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</si>
  <si>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</si>
  <si>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</si>
  <si>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</si>
  <si>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</si>
  <si>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</si>
  <si>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</si>
  <si>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</si>
  <si>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</si>
  <si>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</si>
  <si>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</si>
  <si>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</si>
  <si>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</si>
  <si>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</si>
  <si>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</si>
  <si>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</si>
  <si>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</si>
  <si>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</si>
  <si>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</si>
  <si>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</si>
  <si>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</si>
  <si>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</si>
  <si>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</si>
  <si>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</si>
  <si>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</si>
  <si>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</si>
  <si>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</si>
  <si>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</si>
  <si>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</si>
  <si>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</si>
  <si>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</si>
  <si>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</si>
  <si>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</si>
  <si>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</si>
  <si>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</si>
  <si>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</si>
  <si>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</si>
  <si>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</si>
  <si>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</si>
  <si>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</si>
  <si>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</si>
  <si>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</si>
  <si>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</si>
  <si>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</si>
  <si>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</si>
  <si>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</si>
  <si>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</si>
  <si>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</si>
  <si>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</si>
  <si>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</si>
  <si>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</si>
  <si>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</si>
  <si>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</si>
  <si>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</si>
  <si>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</si>
  <si>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</si>
  <si>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</si>
  <si>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</si>
  <si>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</si>
  <si>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</si>
  <si>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</si>
  <si>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</si>
  <si>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</si>
  <si>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</si>
  <si>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</si>
  <si>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</si>
  <si>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</si>
  <si>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</si>
  <si>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</si>
  <si>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</si>
  <si>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</si>
  <si>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</si>
  <si>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</si>
  <si>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</si>
  <si>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</si>
  <si>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</si>
  <si>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</si>
  <si>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</si>
  <si>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</si>
  <si>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</si>
  <si>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</si>
  <si>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</si>
  <si>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</si>
  <si>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</si>
  <si>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</si>
  <si>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</si>
  <si>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</si>
  <si>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</si>
  <si>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</si>
  <si>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</si>
  <si>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</si>
  <si>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</si>
  <si>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</si>
  <si>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</si>
  <si>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</si>
  <si>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</si>
  <si>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</si>
  <si>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</si>
  <si>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</si>
  <si>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</si>
  <si>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</si>
  <si>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</si>
  <si>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</si>
  <si>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</si>
  <si>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</si>
  <si>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</si>
  <si>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</si>
  <si>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</si>
  <si>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</si>
  <si>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</si>
  <si>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</si>
  <si>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</si>
  <si>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</si>
  <si>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</si>
  <si>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</si>
  <si>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</si>
  <si>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</si>
  <si>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</si>
  <si>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</si>
  <si>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</si>
  <si>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</si>
  <si>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</si>
  <si>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</si>
  <si>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</si>
  <si>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</si>
  <si>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</si>
  <si>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</si>
  <si>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</si>
  <si>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</si>
  <si>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</si>
  <si>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</si>
  <si>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</si>
  <si>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</si>
  <si>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</si>
  <si>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</si>
  <si>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</si>
  <si>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</si>
  <si>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</si>
  <si>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</si>
  <si>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</si>
  <si>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</si>
  <si>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</si>
  <si>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</si>
  <si>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</si>
  <si>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</si>
  <si>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</si>
  <si>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</si>
  <si>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</si>
  <si>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</si>
  <si>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</si>
  <si>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</si>
  <si>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</si>
  <si>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</si>
  <si>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</si>
  <si>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</si>
  <si>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</si>
  <si>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</si>
  <si>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</si>
  <si>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</si>
  <si>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</si>
  <si>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</si>
  <si>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</si>
  <si>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</si>
  <si>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</si>
  <si>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</si>
  <si>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</si>
  <si>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</si>
  <si>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</si>
  <si>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</si>
  <si>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</si>
  <si>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</si>
  <si>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</si>
  <si>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</si>
  <si>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</si>
  <si>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</si>
  <si>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</si>
  <si>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</si>
  <si>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</si>
  <si>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</si>
  <si>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</si>
  <si>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</si>
  <si>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</si>
  <si>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</si>
  <si>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</si>
  <si>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</si>
  <si>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</si>
  <si>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</si>
  <si>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</si>
  <si>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</si>
  <si>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</si>
  <si>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</si>
  <si>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</si>
  <si>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</si>
  <si>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</si>
  <si>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</si>
  <si>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</si>
  <si>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</si>
  <si>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</si>
  <si>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</si>
  <si>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</si>
  <si>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</si>
  <si>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</si>
  <si>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</si>
  <si>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</si>
  <si>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</si>
  <si>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</si>
  <si>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</si>
  <si>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</si>
  <si>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</si>
  <si>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</si>
  <si>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</si>
  <si>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</si>
  <si>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</si>
  <si>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</si>
  <si>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</si>
  <si>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</si>
  <si>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</si>
  <si>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</si>
  <si>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</si>
  <si>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</si>
  <si>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</si>
  <si>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</si>
  <si>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</si>
  <si>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</si>
  <si>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</si>
  <si>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</si>
  <si>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</si>
  <si>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</si>
  <si>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</si>
  <si>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</si>
  <si>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</si>
  <si>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</si>
  <si>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</si>
  <si>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</si>
  <si>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</si>
  <si>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</si>
  <si>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</si>
  <si>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</si>
  <si>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</si>
  <si>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</si>
  <si>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</si>
  <si>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</si>
  <si>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</si>
  <si>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</si>
  <si>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</si>
  <si>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</si>
  <si>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</si>
  <si>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</si>
  <si>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</si>
  <si>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</si>
  <si>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</si>
  <si>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</si>
  <si>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</si>
  <si>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</si>
  <si>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</si>
  <si>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</si>
  <si>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</si>
  <si>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</si>
  <si>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</si>
  <si>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</si>
  <si>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</si>
  <si>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</si>
  <si>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</si>
  <si>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</si>
  <si>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</si>
  <si>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</si>
  <si>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</si>
  <si>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</si>
  <si>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</si>
  <si>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</si>
  <si>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</si>
  <si>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</si>
  <si>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</si>
  <si>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</si>
  <si>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</si>
  <si>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</si>
  <si>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</si>
  <si>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</si>
  <si>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</si>
  <si>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</si>
  <si>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</si>
  <si>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</si>
  <si>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</si>
  <si>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</si>
  <si>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</si>
  <si>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</si>
  <si>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</si>
  <si>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</si>
  <si>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</si>
  <si>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</si>
  <si>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</si>
  <si>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</si>
  <si>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</si>
  <si>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</si>
  <si>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</si>
  <si>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</si>
  <si>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</si>
  <si>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</si>
  <si>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</si>
  <si>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</si>
  <si>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</si>
  <si>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</si>
  <si>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</si>
  <si>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</si>
  <si>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</si>
  <si>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</si>
  <si>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</si>
  <si>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</si>
  <si>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</si>
  <si>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</si>
  <si>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</si>
  <si>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</si>
  <si>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</si>
  <si>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</si>
  <si>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</si>
  <si>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</si>
  <si>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</si>
  <si>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</si>
  <si>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</si>
  <si>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</si>
  <si>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</si>
  <si>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</si>
  <si>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</si>
  <si>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</si>
  <si>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</si>
  <si>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</si>
  <si>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</si>
  <si>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</si>
  <si>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</si>
  <si>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</si>
  <si>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</si>
  <si>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</si>
  <si>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</si>
  <si>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</si>
  <si>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</si>
  <si>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</si>
  <si>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</si>
  <si>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</si>
  <si>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</si>
  <si>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</si>
  <si>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</si>
  <si>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</si>
  <si>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</si>
  <si>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</si>
  <si>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</si>
  <si>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</si>
  <si>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</si>
  <si>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</si>
  <si>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</si>
  <si>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</si>
  <si>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</si>
  <si>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</si>
  <si>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</si>
  <si>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</si>
  <si>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</si>
  <si>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</si>
  <si>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</si>
  <si>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</si>
  <si>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</si>
  <si>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</si>
  <si>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</si>
  <si>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</si>
  <si>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</si>
  <si>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</si>
  <si>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</si>
  <si>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</si>
  <si>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</si>
  <si>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</si>
  <si>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</si>
  <si>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</si>
  <si>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</si>
  <si>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</si>
  <si>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</si>
  <si>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</si>
  <si>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</si>
  <si>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</si>
  <si>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</si>
  <si>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</si>
  <si>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</si>
  <si>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</si>
  <si>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</si>
  <si>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</si>
  <si>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</si>
  <si>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</si>
  <si>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</si>
  <si>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</si>
  <si>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</si>
  <si>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</si>
  <si>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</si>
  <si>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</si>
  <si>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</si>
  <si>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</si>
  <si>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</si>
  <si>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</si>
  <si>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</si>
  <si>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</si>
  <si>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</si>
  <si>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</si>
  <si>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</si>
  <si>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</si>
  <si>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</si>
  <si>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</si>
  <si>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</si>
  <si>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</si>
  <si>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</si>
  <si>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</si>
  <si>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</si>
  <si>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</si>
  <si>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</si>
  <si>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</si>
  <si>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</si>
  <si>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</si>
  <si>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</si>
  <si>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</si>
  <si>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</si>
  <si>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</si>
  <si>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</si>
  <si>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</si>
  <si>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</si>
  <si>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</si>
  <si>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</si>
  <si>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</si>
  <si>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</si>
  <si>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</si>
  <si>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</si>
  <si>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</si>
  <si>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</si>
  <si>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</si>
  <si>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</si>
  <si>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</si>
  <si>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</si>
  <si>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</si>
  <si>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</si>
  <si>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</si>
  <si>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</si>
  <si>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</si>
  <si>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</si>
  <si>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</si>
  <si>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</si>
  <si>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</si>
  <si>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</si>
  <si>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</si>
  <si>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</si>
  <si>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</si>
  <si>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</si>
  <si>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</si>
  <si>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</si>
  <si>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</si>
  <si>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</si>
  <si>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</si>
  <si>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</si>
  <si>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</si>
  <si>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</si>
  <si>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</si>
  <si>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</si>
  <si>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</si>
  <si>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</si>
  <si>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</si>
  <si>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</si>
  <si>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</si>
  <si>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</si>
  <si>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</si>
  <si>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</si>
  <si>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</si>
  <si>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</si>
  <si>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</si>
  <si>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</si>
  <si>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</si>
  <si>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</si>
  <si>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</si>
  <si>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</si>
  <si>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</si>
  <si>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</si>
  <si>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</si>
  <si>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</si>
  <si>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</si>
  <si>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</si>
  <si>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</si>
  <si>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</si>
  <si>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</si>
  <si>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</si>
  <si>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</si>
  <si>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</si>
  <si>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</si>
  <si>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</si>
  <si>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</si>
  <si>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</si>
  <si>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</si>
  <si>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</si>
  <si>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</si>
  <si>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</si>
  <si>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</si>
  <si>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</si>
  <si>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</si>
  <si>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</si>
  <si>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</si>
  <si>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</si>
  <si>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</si>
  <si>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</si>
  <si>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</si>
  <si>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</si>
  <si>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</si>
  <si>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</si>
  <si>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</si>
  <si>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</si>
  <si>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</si>
  <si>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</si>
  <si>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</si>
  <si>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</si>
  <si>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</si>
  <si>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</si>
  <si>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</si>
  <si>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</si>
  <si>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</si>
  <si>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</si>
  <si>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</si>
  <si>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</si>
  <si>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</si>
  <si>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</si>
  <si>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</si>
  <si>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</si>
  <si>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</si>
  <si>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</si>
  <si>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</si>
  <si>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</si>
  <si>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</si>
  <si>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</si>
  <si>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</si>
  <si>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</si>
  <si>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</si>
  <si>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</si>
  <si>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</si>
  <si>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</si>
  <si>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</si>
  <si>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</si>
  <si>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</si>
  <si>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</si>
  <si>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</si>
  <si>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</si>
  <si>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</si>
  <si>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</si>
  <si>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</si>
  <si>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</si>
  <si>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</si>
  <si>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</si>
  <si>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</si>
  <si>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</si>
  <si>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</si>
  <si>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</si>
  <si>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</si>
  <si>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</si>
  <si>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</si>
  <si>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</si>
  <si>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</si>
  <si>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</si>
  <si>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</si>
  <si>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</si>
  <si>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</si>
  <si>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</si>
  <si>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</si>
  <si>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</si>
  <si>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</si>
  <si>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</si>
  <si>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</si>
  <si>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</si>
  <si>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</si>
  <si>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</si>
  <si>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</si>
  <si>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</si>
  <si>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</si>
  <si>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</si>
  <si>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</si>
  <si>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</si>
  <si>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</si>
  <si>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</si>
  <si>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</si>
  <si>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</si>
  <si>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</si>
  <si>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</si>
  <si>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</si>
  <si>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</si>
  <si>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</si>
  <si>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</si>
  <si>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</si>
  <si>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</si>
  <si>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</si>
  <si>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</si>
  <si>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</si>
  <si>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</si>
  <si>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</si>
  <si>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</si>
  <si>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</si>
  <si>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</si>
  <si>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</si>
  <si>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</si>
  <si>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</si>
  <si>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</si>
  <si>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</si>
  <si>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</si>
  <si>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</si>
  <si>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</si>
  <si>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</si>
  <si>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</si>
  <si>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</si>
  <si>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</si>
  <si>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</si>
  <si>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</si>
  <si>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</si>
  <si>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</si>
  <si>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</si>
  <si>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</si>
  <si>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</si>
  <si>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</si>
  <si>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</si>
  <si>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</si>
  <si>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</si>
  <si>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</si>
  <si>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</si>
  <si>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</si>
  <si>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</si>
  <si>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</si>
  <si>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</si>
  <si>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</si>
  <si>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</si>
  <si>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</si>
  <si>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</si>
  <si>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</si>
  <si>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</si>
  <si>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</si>
  <si>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</si>
  <si>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</si>
  <si>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</si>
  <si>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</si>
  <si>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</si>
  <si>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</si>
  <si>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</si>
  <si>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</si>
  <si>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</si>
  <si>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</si>
  <si>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</si>
  <si>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</si>
  <si>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</si>
  <si>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</si>
  <si>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</si>
  <si>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</si>
  <si>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</si>
  <si>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</si>
  <si>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</si>
  <si>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</si>
  <si>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</si>
  <si>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</si>
  <si>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</si>
  <si>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</si>
  <si>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</si>
  <si>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</si>
  <si>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</si>
  <si>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</si>
  <si>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</si>
  <si>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</si>
  <si>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</si>
  <si>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</si>
  <si>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</si>
  <si>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</si>
  <si>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</si>
  <si>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</si>
  <si>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</si>
  <si>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</si>
  <si>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</si>
  <si>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</si>
  <si>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</si>
  <si>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</si>
  <si>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</si>
  <si>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</si>
  <si>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</si>
  <si>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</si>
  <si>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</si>
  <si>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</si>
  <si>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</si>
  <si>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</si>
  <si>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</si>
  <si>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</si>
  <si>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</si>
  <si>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</si>
  <si>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</si>
  <si>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</si>
  <si>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</si>
  <si>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</si>
  <si>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</si>
  <si>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</si>
  <si>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</si>
  <si>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</si>
  <si>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</si>
  <si>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</si>
  <si>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</si>
  <si>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</si>
  <si>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</si>
  <si>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</si>
  <si>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</si>
  <si>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</si>
  <si>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</si>
  <si>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</si>
  <si>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</si>
  <si>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</si>
  <si>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</si>
  <si>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</si>
  <si>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</si>
  <si>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</si>
  <si>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</si>
  <si>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</si>
  <si>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</si>
  <si>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</si>
  <si>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</si>
  <si>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</si>
  <si>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</si>
  <si>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</si>
  <si>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</si>
  <si>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</si>
  <si>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</si>
  <si>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</si>
  <si>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</si>
  <si>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</si>
  <si>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</si>
  <si>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</si>
  <si>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</si>
  <si>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</si>
  <si>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</si>
  <si>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</si>
  <si>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</si>
  <si>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</si>
  <si>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</si>
  <si>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</si>
  <si>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</si>
  <si>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</si>
  <si>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</si>
  <si>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</si>
  <si>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</si>
  <si>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</si>
  <si>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</si>
  <si>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</si>
  <si>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</si>
  <si>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</si>
  <si>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</si>
  <si>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</si>
  <si>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</si>
  <si>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</si>
  <si>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</si>
  <si>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</si>
  <si>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</si>
  <si>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</si>
  <si>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</si>
  <si>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</si>
  <si>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</si>
  <si>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</si>
  <si>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</si>
  <si>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</si>
  <si>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</si>
  <si>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</si>
  <si>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</si>
  <si>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</si>
  <si>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</si>
  <si>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</si>
  <si>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</si>
  <si>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</si>
  <si>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</si>
  <si>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</si>
  <si>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</si>
  <si>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</si>
  <si>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</si>
  <si>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</si>
  <si>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</si>
  <si>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</si>
  <si>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</si>
  <si>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</si>
  <si>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</si>
  <si>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</si>
  <si>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</si>
  <si>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</si>
  <si>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</si>
  <si>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</si>
  <si>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</si>
  <si>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</si>
  <si>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</si>
  <si>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</si>
  <si>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</si>
  <si>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</si>
  <si>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</si>
  <si>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</si>
  <si>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</si>
  <si>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</si>
  <si>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</si>
  <si>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</si>
  <si>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</si>
  <si>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</si>
  <si>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</si>
  <si>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</si>
  <si>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</si>
  <si>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</si>
  <si>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</si>
  <si>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</si>
  <si>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</si>
  <si>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</si>
  <si>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</si>
  <si>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</si>
  <si>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</si>
  <si>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</si>
  <si>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</si>
  <si>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</si>
  <si>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</si>
  <si>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</si>
  <si>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</si>
  <si>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</si>
  <si>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</si>
  <si>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</si>
  <si>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</si>
  <si>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</si>
  <si>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</si>
  <si>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</si>
  <si>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</si>
  <si>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</si>
  <si>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</si>
  <si>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</si>
  <si>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</si>
  <si>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</si>
  <si>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</si>
  <si>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</si>
  <si>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</si>
  <si>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</si>
  <si>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</si>
  <si>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</si>
  <si>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</si>
  <si>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</si>
  <si>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</si>
  <si>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</si>
  <si>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</si>
  <si>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</si>
  <si>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</si>
  <si>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</si>
  <si>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</si>
  <si>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</si>
  <si>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</si>
  <si>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</si>
  <si>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</si>
  <si>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</si>
  <si>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</si>
  <si>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</si>
  <si>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</si>
  <si>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</si>
  <si>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</si>
  <si>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</si>
  <si>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</si>
  <si>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</si>
  <si>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</si>
  <si>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</si>
  <si>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</si>
  <si>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</si>
  <si>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</si>
  <si>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</si>
  <si>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</si>
  <si>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</si>
  <si>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</si>
  <si>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</si>
  <si>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</si>
  <si>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</si>
  <si>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</si>
  <si>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</si>
  <si>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</si>
  <si>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</si>
  <si>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</si>
  <si>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</si>
  <si>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</si>
  <si>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</si>
  <si>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</si>
  <si>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</si>
  <si>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</si>
  <si>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</si>
  <si>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</si>
  <si>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</si>
  <si>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</si>
  <si>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</si>
  <si>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</si>
  <si>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</si>
  <si>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</si>
  <si>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</si>
  <si>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</si>
  <si>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</si>
  <si>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</si>
  <si>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</si>
  <si>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</si>
  <si>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</si>
  <si>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</si>
  <si>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</si>
  <si>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</si>
  <si>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</si>
  <si>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</si>
  <si>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</si>
  <si>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</si>
  <si>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</si>
  <si>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</si>
  <si>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</si>
  <si>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</si>
  <si>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</si>
  <si>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</si>
  <si>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</si>
  <si>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</si>
  <si>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</si>
  <si>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</si>
  <si>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</si>
  <si>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</si>
  <si>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</si>
  <si>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</si>
  <si>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</si>
  <si>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</si>
  <si>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</si>
  <si>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</si>
  <si>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</si>
  <si>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</si>
  <si>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</si>
  <si>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</si>
  <si>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</si>
  <si>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</si>
  <si>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</si>
  <si>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</si>
  <si>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</si>
  <si>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</si>
  <si>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</si>
  <si>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</si>
  <si>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</si>
  <si>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</si>
  <si>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</si>
  <si>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</si>
  <si>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</si>
  <si>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</si>
  <si>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</si>
  <si>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</si>
  <si>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</si>
  <si>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</si>
  <si>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</si>
  <si>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</si>
  <si>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</si>
  <si>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</si>
  <si>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</si>
  <si>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</si>
  <si>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</si>
  <si>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</si>
  <si>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</si>
  <si>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</si>
  <si>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</si>
  <si>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</si>
  <si>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</si>
  <si>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</si>
  <si>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</si>
  <si>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</si>
  <si>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</si>
  <si>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</si>
  <si>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</si>
  <si>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</si>
  <si>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</si>
  <si>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</si>
  <si>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</si>
  <si>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</si>
  <si>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</si>
  <si>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</si>
  <si>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</si>
  <si>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</si>
  <si>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</si>
  <si>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</si>
  <si>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</si>
  <si>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</si>
  <si>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</si>
  <si>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</si>
  <si>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</si>
  <si>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</si>
  <si>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</si>
  <si>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</si>
  <si>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</si>
  <si>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</si>
  <si>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</si>
  <si>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</si>
  <si>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</si>
  <si>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</si>
  <si>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</si>
  <si>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</si>
  <si>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</si>
  <si>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</si>
  <si>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</si>
  <si>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</si>
  <si>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</si>
  <si>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</si>
  <si>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</si>
  <si>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</si>
  <si>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</si>
  <si>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</si>
  <si>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</si>
  <si>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</si>
  <si>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</si>
  <si>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</si>
  <si>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</si>
  <si>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</si>
  <si>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</si>
  <si>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</si>
  <si>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</si>
  <si>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</si>
  <si>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</si>
  <si>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</si>
  <si>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</si>
  <si>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</si>
  <si>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</si>
  <si>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</si>
  <si>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</si>
  <si>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</si>
  <si>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</si>
  <si>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</si>
  <si>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</si>
  <si>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</si>
  <si>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</si>
  <si>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</si>
  <si>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</si>
  <si>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</si>
  <si>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</si>
  <si>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</si>
  <si>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</si>
  <si>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</si>
  <si>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</si>
  <si>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</si>
  <si>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</si>
  <si>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</si>
  <si>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</si>
  <si>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</si>
  <si>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</si>
  <si>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</si>
  <si>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</si>
  <si>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</si>
  <si>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</si>
  <si>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</si>
  <si>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</si>
  <si>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</si>
  <si>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</si>
  <si>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</si>
  <si>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</si>
  <si>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</si>
  <si>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</si>
  <si>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</si>
  <si>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</si>
  <si>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</si>
  <si>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</si>
  <si>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</si>
  <si>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</si>
  <si>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</si>
  <si>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</si>
  <si>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</si>
  <si>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</si>
  <si>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</si>
  <si>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</si>
  <si>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</si>
  <si>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</si>
  <si>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</si>
  <si>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</si>
  <si>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</si>
  <si>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</si>
  <si>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</si>
  <si>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</si>
  <si>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</si>
  <si>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</si>
  <si>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</si>
  <si>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</si>
  <si>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</si>
  <si>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</si>
  <si>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</si>
  <si>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</si>
  <si>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</si>
  <si>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</si>
  <si>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</si>
  <si>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</si>
  <si>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</si>
  <si>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</si>
  <si>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</si>
  <si>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</si>
  <si>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</si>
  <si>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</si>
  <si>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</si>
  <si>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</si>
  <si>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</si>
  <si>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</si>
  <si>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</si>
  <si>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</si>
  <si>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</si>
  <si>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</si>
  <si>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</si>
  <si>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</si>
  <si>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</si>
  <si>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</si>
  <si>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</si>
  <si>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</si>
  <si>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</si>
  <si>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</si>
  <si>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</si>
  <si>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</si>
  <si>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</si>
  <si>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</si>
  <si>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</si>
  <si>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</si>
  <si>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</si>
  <si>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</si>
  <si>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</si>
  <si>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</si>
  <si>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</si>
  <si>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</si>
  <si>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</si>
  <si>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</si>
  <si>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</si>
  <si>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</si>
  <si>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</si>
  <si>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</si>
  <si>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</si>
  <si>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</si>
  <si>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</si>
  <si>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</si>
  <si>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</si>
  <si>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</si>
  <si>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</si>
  <si>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</si>
  <si>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</si>
  <si>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</si>
  <si>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</si>
  <si>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</si>
  <si>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</si>
  <si>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</si>
  <si>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</si>
  <si>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</si>
  <si>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</si>
  <si>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</si>
  <si>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</si>
  <si>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</si>
  <si>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</si>
  <si>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</si>
  <si>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</si>
  <si>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</si>
  <si>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</si>
  <si>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</si>
  <si>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</si>
  <si>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</si>
  <si>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</si>
  <si>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</si>
  <si>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</si>
  <si>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</si>
  <si>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</si>
  <si>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</si>
  <si>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</si>
  <si>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</si>
  <si>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</si>
  <si>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</si>
  <si>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</si>
  <si>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</si>
  <si>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</si>
  <si>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</si>
  <si>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</si>
  <si>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</si>
  <si>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</si>
  <si>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</si>
  <si>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</si>
  <si>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</si>
  <si>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</si>
  <si>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</si>
  <si>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</si>
  <si>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</si>
  <si>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</si>
  <si>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</si>
  <si>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</si>
  <si>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</si>
  <si>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</si>
  <si>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</si>
  <si>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</si>
  <si>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</si>
  <si>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</si>
  <si>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</si>
  <si>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</si>
  <si>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</si>
  <si>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</si>
  <si>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</si>
  <si>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</si>
  <si>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</si>
  <si>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</si>
  <si>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</si>
  <si>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</si>
  <si>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</si>
  <si>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</si>
  <si>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</si>
  <si>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</si>
  <si>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</si>
  <si>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</si>
  <si>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</si>
  <si>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</si>
  <si>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</si>
  <si>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</si>
  <si>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</si>
  <si>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</si>
  <si>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</si>
  <si>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</si>
  <si>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</si>
  <si>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</si>
  <si>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</si>
  <si>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</si>
  <si>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</si>
  <si>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</si>
  <si>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</si>
  <si>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</si>
  <si>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</si>
  <si>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</si>
  <si>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</si>
  <si>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</si>
  <si>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</si>
  <si>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</si>
  <si>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</si>
  <si>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</si>
  <si>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</si>
  <si>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</si>
  <si>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</si>
  <si>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</si>
  <si>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</si>
  <si>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</si>
  <si>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</si>
  <si>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</si>
  <si>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</si>
  <si>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</si>
  <si>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</si>
  <si>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</si>
  <si>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</si>
  <si>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</si>
  <si>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</si>
  <si>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</si>
  <si>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</si>
  <si>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</si>
  <si>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</si>
  <si>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</si>
  <si>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</si>
  <si>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</si>
  <si>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</si>
  <si>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</si>
  <si>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</si>
  <si>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</si>
  <si>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</si>
  <si>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</si>
  <si>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</si>
  <si>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</si>
  <si>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</si>
  <si>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</si>
  <si>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</si>
  <si>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</si>
  <si>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</si>
  <si>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</si>
  <si>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</si>
  <si>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</si>
  <si>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</si>
  <si>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</si>
  <si>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</si>
  <si>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</si>
  <si>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</si>
  <si>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</si>
  <si>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</si>
  <si>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</si>
  <si>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</si>
  <si>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</si>
  <si>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</si>
  <si>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</si>
  <si>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</si>
  <si>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</si>
  <si>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</si>
  <si>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</si>
  <si>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</si>
  <si>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</si>
  <si>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</si>
  <si>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</si>
  <si>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</si>
  <si>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</si>
  <si>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</si>
  <si>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</si>
  <si>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</si>
  <si>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</si>
  <si>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</si>
  <si>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</si>
  <si>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</si>
  <si>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</si>
  <si>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</si>
  <si>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</si>
  <si>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</si>
  <si>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</si>
  <si>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</si>
  <si>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</si>
  <si>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</si>
  <si>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</si>
  <si>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</si>
  <si>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</si>
  <si>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</si>
  <si>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</si>
  <si>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</si>
  <si>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</si>
  <si>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</si>
  <si>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</si>
  <si>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</si>
  <si>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</si>
  <si>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</si>
  <si>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</si>
  <si>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</si>
  <si>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</si>
  <si>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</si>
  <si>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</si>
  <si>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</si>
  <si>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</si>
  <si>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</si>
  <si>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</si>
  <si>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</si>
  <si>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</si>
  <si>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</si>
  <si>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</si>
  <si>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</si>
  <si>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</si>
  <si>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</si>
  <si>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</si>
  <si>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</si>
  <si>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</si>
  <si>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</si>
  <si>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</si>
  <si>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</si>
  <si>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</si>
  <si>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</si>
  <si>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</si>
  <si>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</si>
  <si>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</si>
  <si>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</si>
  <si>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</si>
  <si>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</si>
  <si>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</si>
  <si>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</si>
  <si>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</si>
  <si>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</si>
  <si>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</si>
  <si>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</si>
  <si>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</si>
  <si>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</si>
  <si>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</si>
  <si>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</si>
  <si>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</si>
  <si>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</si>
  <si>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</si>
  <si>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</si>
  <si>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</si>
  <si>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</si>
  <si>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</si>
  <si>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</si>
  <si>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</si>
  <si>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</si>
  <si>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</si>
  <si>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</si>
  <si>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</si>
  <si>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</si>
  <si>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</si>
  <si>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</si>
  <si>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</si>
  <si>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</si>
  <si>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</si>
  <si>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</si>
  <si>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</si>
  <si>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</si>
  <si>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</si>
  <si>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</si>
  <si>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</si>
  <si>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</si>
  <si>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</si>
  <si>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</si>
  <si>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</si>
  <si>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</si>
  <si>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</si>
  <si>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</si>
  <si>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</si>
  <si>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</si>
  <si>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</si>
  <si>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</si>
  <si>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</si>
  <si>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</si>
  <si>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</si>
  <si>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</si>
  <si>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</si>
  <si>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</si>
  <si>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</si>
  <si>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</si>
  <si>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</si>
  <si>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</si>
  <si>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</si>
  <si>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</si>
  <si>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</si>
  <si>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</si>
  <si>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</si>
  <si>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</si>
  <si>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</si>
  <si>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</si>
  <si>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</si>
  <si>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</si>
  <si>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</si>
  <si>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</si>
  <si>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</si>
  <si>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</si>
  <si>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</si>
  <si>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</si>
  <si>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</si>
  <si>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</si>
  <si>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</si>
  <si>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</si>
  <si>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</si>
  <si>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</si>
  <si>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</si>
  <si>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</si>
  <si>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</si>
  <si>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</si>
  <si>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</si>
  <si>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</si>
  <si>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</si>
  <si>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</si>
  <si>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</si>
  <si>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</si>
  <si>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</si>
  <si>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</si>
  <si>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</si>
  <si>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</si>
  <si>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</si>
  <si>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</si>
  <si>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</si>
  <si>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</si>
  <si>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</si>
  <si>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</si>
  <si>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</si>
  <si>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</si>
  <si>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</si>
  <si>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</si>
  <si>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</si>
  <si>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</si>
  <si>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</si>
  <si>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</si>
  <si>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</si>
  <si>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</si>
  <si>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</si>
  <si>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</si>
  <si>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</si>
  <si>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</si>
  <si>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</si>
  <si>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</si>
  <si>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</si>
  <si>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</si>
  <si>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</si>
  <si>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</si>
  <si>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</si>
  <si>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</si>
  <si>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</si>
  <si>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</si>
  <si>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</si>
  <si>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</si>
  <si>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</si>
  <si>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</si>
  <si>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</si>
  <si>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</si>
  <si>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</si>
  <si>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</si>
  <si>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</si>
  <si>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</si>
  <si>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</si>
  <si>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</si>
  <si>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</si>
  <si>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</si>
  <si>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</si>
  <si>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</si>
  <si>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</si>
  <si>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</si>
  <si>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</si>
  <si>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</si>
  <si>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</si>
  <si>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</si>
  <si>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</si>
  <si>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</si>
  <si>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</si>
  <si>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</si>
  <si>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</si>
  <si>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</si>
  <si>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</si>
  <si>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</si>
  <si>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</si>
  <si>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</si>
  <si>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</si>
  <si>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</si>
  <si>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</si>
  <si>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</si>
  <si>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</si>
  <si>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</si>
  <si>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</si>
  <si>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</si>
  <si>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</si>
  <si>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</si>
  <si>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</si>
  <si>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</si>
  <si>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</si>
  <si>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</si>
  <si>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</si>
  <si>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</si>
  <si>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</si>
  <si>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</si>
  <si>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</si>
  <si>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</si>
  <si>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</si>
  <si>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</si>
  <si>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</si>
  <si>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</si>
  <si>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</si>
  <si>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</si>
  <si>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</si>
  <si>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</si>
  <si>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</si>
  <si>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</si>
  <si>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</si>
  <si>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</si>
  <si>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</si>
  <si>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</si>
  <si>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</si>
  <si>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</si>
  <si>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</si>
  <si>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</si>
  <si>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</si>
  <si>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</si>
  <si>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</si>
  <si>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</si>
  <si>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</si>
  <si>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</si>
  <si>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</si>
  <si>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</si>
  <si>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</si>
  <si>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</si>
  <si>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</si>
  <si>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</si>
  <si>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</si>
  <si>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</si>
  <si>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</si>
  <si>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</si>
  <si>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</si>
  <si>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</si>
  <si>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</si>
  <si>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</si>
  <si>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</si>
  <si>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</si>
  <si>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</si>
  <si>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</si>
  <si>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</si>
  <si>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</si>
  <si>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</si>
  <si>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</si>
  <si>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</si>
  <si>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</si>
  <si>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</si>
  <si>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</si>
  <si>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</si>
  <si>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</si>
  <si>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</si>
  <si>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</si>
  <si>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</si>
  <si>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</si>
  <si>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</si>
  <si>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</si>
  <si>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</si>
  <si>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</si>
  <si>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</si>
  <si>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</si>
  <si>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</si>
  <si>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</si>
  <si>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</si>
  <si>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</si>
  <si>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</si>
  <si>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</si>
  <si>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</si>
  <si>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</si>
  <si>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</si>
  <si>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</si>
  <si>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</si>
  <si>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</si>
  <si>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</si>
  <si>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</si>
  <si>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</si>
  <si>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</si>
  <si>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</si>
  <si>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</si>
  <si>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</si>
  <si>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</si>
  <si>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</si>
  <si>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</si>
  <si>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</si>
  <si>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</si>
  <si>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</si>
  <si>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</si>
  <si>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</si>
  <si>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</si>
  <si>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</si>
  <si>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</si>
  <si>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</si>
  <si>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</si>
  <si>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</si>
  <si>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</si>
  <si>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</si>
  <si>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</si>
  <si>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</si>
  <si>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</si>
  <si>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</si>
  <si>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</si>
  <si>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</si>
  <si>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</si>
  <si>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</si>
  <si>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</si>
  <si>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</si>
  <si>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</si>
  <si>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</si>
  <si>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</si>
  <si>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</si>
  <si>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</si>
  <si>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</si>
  <si>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</si>
  <si>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</si>
  <si>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</si>
  <si>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</si>
  <si>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</si>
  <si>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</si>
  <si>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</si>
  <si>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</si>
  <si>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</si>
  <si>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</si>
  <si>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</si>
  <si>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</si>
  <si>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</si>
  <si>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</si>
  <si>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</si>
  <si>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</si>
  <si>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</si>
  <si>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</si>
  <si>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</si>
  <si>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</si>
  <si>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</si>
  <si>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</si>
  <si>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</si>
  <si>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</si>
  <si>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</si>
  <si>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</si>
  <si>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</si>
  <si>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</si>
  <si>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</si>
  <si>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</si>
  <si>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</si>
  <si>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</si>
  <si>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</si>
  <si>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</si>
  <si>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</si>
  <si>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</si>
  <si>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</si>
  <si>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</si>
  <si>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</si>
  <si>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</si>
  <si>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</si>
  <si>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</si>
  <si>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</si>
  <si>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</si>
  <si>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</si>
  <si>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</si>
  <si>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</si>
  <si>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</si>
  <si>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</si>
  <si>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</si>
  <si>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</si>
  <si>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</si>
  <si>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</si>
  <si>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</si>
  <si>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</si>
  <si>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</si>
  <si>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</si>
  <si>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</si>
  <si>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</si>
  <si>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</si>
  <si>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</si>
  <si>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</si>
  <si>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</si>
  <si>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</si>
  <si>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</si>
  <si>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</si>
  <si>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</si>
  <si>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</si>
  <si>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</si>
  <si>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</si>
  <si>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</si>
  <si>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</si>
  <si>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</si>
  <si>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</si>
  <si>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</si>
  <si>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</si>
  <si>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</si>
  <si>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</si>
  <si>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</si>
  <si>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</si>
  <si>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</si>
  <si>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</si>
  <si>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</si>
  <si>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</si>
  <si>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</si>
  <si>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</si>
  <si>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</si>
  <si>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</si>
  <si>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</si>
  <si>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</si>
  <si>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</si>
  <si>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</si>
  <si>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</si>
  <si>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</si>
  <si>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</si>
  <si>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</si>
  <si>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</si>
  <si>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</si>
  <si>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</si>
  <si>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</si>
  <si>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</si>
  <si>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</si>
  <si>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</si>
  <si>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</si>
  <si>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</si>
  <si>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</si>
  <si>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</si>
  <si>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</si>
  <si>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</si>
  <si>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</si>
  <si>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</si>
  <si>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</si>
  <si>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</si>
  <si>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</si>
  <si>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</si>
  <si>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</si>
  <si>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</si>
  <si>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</si>
  <si>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</si>
  <si>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</si>
  <si>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</si>
  <si>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</si>
  <si>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</si>
  <si>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</si>
  <si>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</si>
  <si>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</si>
  <si>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</si>
  <si>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</si>
  <si>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</si>
  <si>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</si>
  <si>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</si>
  <si>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</si>
  <si>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</si>
  <si>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</si>
  <si>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</si>
  <si>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</si>
  <si>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</si>
  <si>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</si>
  <si>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</si>
  <si>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</si>
  <si>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</si>
  <si>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</si>
  <si>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</si>
  <si>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</si>
  <si>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</si>
  <si>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</si>
  <si>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</si>
  <si>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</si>
  <si>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</si>
  <si>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</si>
  <si>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</si>
  <si>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</si>
  <si>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</si>
  <si>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</si>
  <si>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</si>
  <si>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</si>
  <si>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</si>
  <si>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</si>
  <si>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</si>
  <si>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</si>
  <si>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</si>
  <si>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</si>
  <si>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</si>
  <si>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</si>
  <si>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</si>
  <si>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</si>
  <si>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</si>
  <si>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</si>
  <si>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</si>
  <si>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</si>
  <si>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</si>
  <si>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</si>
  <si>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</si>
  <si>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</si>
  <si>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</si>
  <si>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</si>
  <si>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</si>
  <si>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</si>
  <si>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</si>
  <si>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</si>
  <si>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</si>
  <si>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</si>
  <si>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</si>
  <si>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</si>
  <si>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</si>
  <si>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</si>
  <si>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</si>
  <si>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</si>
  <si>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</si>
  <si>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</si>
  <si>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</si>
  <si>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</si>
  <si>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</si>
  <si>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</si>
  <si>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</si>
  <si>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</si>
  <si>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</si>
  <si>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</si>
  <si>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</si>
  <si>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</si>
  <si>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</si>
  <si>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</si>
  <si>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</si>
  <si>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</si>
  <si>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</si>
  <si>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</si>
  <si>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</si>
  <si>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</si>
  <si>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</si>
  <si>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</si>
  <si>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</si>
  <si>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</si>
  <si>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</si>
  <si>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</si>
  <si>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</si>
  <si>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</si>
  <si>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</si>
  <si>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</si>
  <si>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</si>
  <si>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</si>
  <si>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</si>
  <si>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</si>
  <si>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</si>
  <si>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</si>
  <si>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</si>
  <si>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</si>
  <si>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</si>
  <si>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</si>
  <si>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</si>
  <si>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</si>
  <si>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</si>
  <si>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</si>
  <si>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</si>
  <si>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</si>
  <si>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</si>
  <si>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</si>
  <si>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</si>
  <si>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</si>
  <si>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</si>
  <si>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</si>
  <si>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</si>
  <si>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</si>
  <si>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</si>
  <si>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</si>
  <si>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</si>
  <si>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</si>
  <si>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</si>
  <si>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</si>
  <si>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</si>
  <si>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</si>
  <si>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</si>
  <si>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</si>
  <si>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</si>
  <si>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</si>
  <si>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</si>
  <si>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</si>
  <si>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</si>
  <si>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</si>
  <si>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</si>
  <si>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</si>
  <si>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</si>
  <si>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</si>
  <si>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</si>
  <si>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</si>
  <si>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</si>
  <si>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</si>
  <si>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</si>
  <si>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</si>
  <si>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</si>
  <si>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</si>
  <si>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</si>
  <si>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</si>
  <si>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</si>
  <si>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</si>
  <si>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</si>
  <si>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</si>
  <si>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</si>
  <si>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</si>
  <si>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</si>
  <si>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</si>
  <si>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</si>
  <si>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</si>
  <si>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</si>
  <si>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</si>
  <si>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</si>
  <si>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</si>
  <si>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</si>
  <si>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</si>
  <si>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</si>
  <si>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</si>
  <si>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</si>
  <si>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</si>
  <si>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</si>
  <si>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</si>
  <si>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</si>
  <si>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</si>
  <si>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</si>
  <si>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</si>
  <si>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</si>
  <si>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</si>
  <si>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</si>
  <si>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</si>
  <si>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</si>
  <si>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</si>
  <si>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</si>
  <si>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</si>
  <si>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</si>
  <si>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</si>
  <si>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</si>
  <si>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</si>
  <si>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</si>
  <si>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</si>
  <si>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</si>
  <si>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</si>
  <si>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</si>
  <si>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</si>
  <si>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</si>
  <si>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</si>
  <si>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</si>
  <si>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</si>
  <si>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</si>
  <si>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</si>
  <si>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</si>
  <si>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</si>
  <si>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</si>
  <si>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</si>
  <si>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</si>
  <si>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</si>
  <si>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</si>
  <si>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</si>
  <si>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</si>
  <si>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</si>
  <si>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</si>
  <si>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</si>
  <si>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</si>
  <si>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</si>
  <si>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</si>
  <si>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</si>
  <si>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</si>
  <si>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</si>
  <si>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</si>
  <si>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</si>
  <si>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</si>
  <si>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</si>
  <si>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</si>
  <si>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</si>
  <si>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</si>
  <si>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</si>
  <si>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</si>
  <si>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</si>
  <si>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</si>
  <si>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</si>
  <si>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</si>
  <si>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</si>
  <si>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</si>
  <si>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</si>
  <si>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</si>
  <si>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</si>
  <si>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</si>
  <si>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</si>
  <si>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</si>
  <si>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</si>
  <si>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</si>
  <si>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</si>
  <si>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</si>
  <si>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</si>
  <si>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</si>
  <si>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</si>
  <si>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</si>
  <si>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</si>
  <si>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</si>
  <si>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</si>
  <si>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</si>
  <si>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</si>
  <si>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</si>
  <si>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</si>
  <si>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</si>
  <si>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</si>
  <si>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</si>
  <si>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</si>
  <si>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</si>
  <si>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</si>
  <si>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</si>
  <si>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</si>
  <si>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</si>
  <si>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</si>
  <si>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</si>
  <si>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</si>
  <si>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</si>
  <si>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</si>
  <si>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</si>
  <si>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</si>
  <si>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</si>
  <si>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</si>
  <si>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</si>
  <si>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</si>
  <si>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</si>
  <si>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</si>
  <si>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</si>
  <si>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</si>
  <si>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</si>
  <si>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</si>
  <si>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</si>
  <si>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</si>
  <si>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</si>
  <si>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</si>
  <si>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</si>
  <si>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</si>
  <si>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</si>
  <si>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</si>
  <si>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</si>
  <si>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</si>
  <si>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</si>
  <si>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</si>
  <si>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</si>
  <si>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</si>
  <si>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</si>
  <si>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</si>
  <si>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</si>
  <si>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</si>
  <si>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</si>
  <si>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</si>
  <si>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</si>
  <si>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</si>
  <si>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</si>
  <si>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</si>
  <si>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</si>
  <si>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</si>
  <si>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</si>
  <si>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</si>
  <si>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</si>
  <si>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</si>
  <si>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</si>
  <si>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</si>
  <si>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</si>
  <si>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</si>
  <si>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</si>
  <si>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</si>
  <si>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</si>
  <si>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</si>
  <si>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</si>
  <si>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</si>
  <si>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</si>
  <si>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</si>
  <si>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</si>
  <si>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</si>
  <si>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</si>
  <si>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</si>
  <si>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</si>
  <si>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</si>
  <si>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</si>
  <si>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</si>
  <si>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</si>
  <si>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</si>
  <si>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</si>
  <si>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</si>
  <si>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</si>
  <si>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</si>
  <si>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</si>
  <si>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</si>
  <si>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</si>
  <si>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</si>
  <si>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</si>
  <si>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</si>
  <si>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</si>
  <si>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</si>
  <si>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</si>
  <si>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</si>
  <si>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</si>
  <si>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</si>
  <si>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</si>
  <si>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</si>
  <si>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</si>
  <si>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</si>
  <si>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</si>
  <si>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</si>
  <si>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</si>
  <si>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</si>
  <si>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</si>
  <si>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</si>
  <si>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</si>
  <si>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</si>
  <si>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</si>
  <si>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</si>
  <si>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</si>
  <si>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</si>
  <si>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</si>
  <si>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</si>
  <si>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</si>
  <si>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</si>
  <si>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</si>
  <si>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</si>
  <si>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</si>
  <si>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</si>
  <si>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</si>
  <si>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</si>
  <si>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</si>
  <si>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</si>
  <si>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</si>
  <si>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</si>
  <si>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</si>
  <si>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</si>
  <si>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</si>
  <si>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</si>
  <si>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</si>
  <si>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</si>
  <si>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</si>
  <si>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</si>
  <si>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</si>
  <si>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</si>
  <si>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</si>
  <si>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</si>
  <si>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</si>
  <si>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</si>
  <si>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</si>
  <si>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</si>
  <si>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</si>
  <si>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</si>
  <si>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</si>
  <si>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</si>
  <si>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</si>
  <si>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</si>
  <si>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</si>
  <si>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</si>
  <si>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</si>
  <si>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</si>
  <si>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</si>
  <si>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</si>
  <si>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</si>
  <si>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</si>
  <si>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</si>
  <si>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</si>
  <si>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</si>
  <si>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</si>
  <si>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</si>
  <si>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</si>
  <si>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</si>
  <si>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</si>
  <si>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</si>
  <si>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</si>
  <si>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</si>
  <si>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</si>
  <si>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</si>
  <si>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</si>
  <si>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</si>
  <si>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</si>
  <si>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</si>
  <si>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</si>
  <si>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</si>
  <si>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</si>
  <si>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</si>
  <si>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</si>
  <si>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</si>
  <si>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</si>
  <si>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</si>
  <si>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</si>
  <si>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</si>
  <si>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</si>
  <si>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</si>
  <si>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</si>
  <si>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</si>
  <si>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</si>
  <si>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</si>
  <si>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</si>
  <si>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</si>
  <si>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</si>
  <si>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</si>
  <si>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</si>
  <si>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</si>
  <si>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</si>
  <si>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</si>
  <si>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</si>
  <si>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</si>
  <si>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</si>
  <si>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</si>
  <si>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</si>
  <si>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</si>
  <si>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</si>
  <si>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</si>
  <si>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</si>
  <si>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</si>
  <si>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</si>
  <si>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</si>
  <si>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</si>
  <si>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</si>
  <si>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</si>
  <si>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</si>
  <si>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</si>
  <si>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</si>
  <si>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</si>
  <si>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</si>
  <si>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</si>
  <si>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</si>
  <si>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</si>
  <si>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</si>
  <si>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</si>
  <si>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</si>
  <si>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</si>
  <si>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</si>
  <si>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</si>
  <si>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</si>
  <si>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</si>
  <si>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</si>
  <si>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</si>
  <si>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</si>
  <si>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</si>
  <si>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</si>
  <si>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</si>
  <si>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</si>
  <si>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</si>
  <si>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</si>
  <si>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</si>
  <si>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</si>
  <si>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</si>
  <si>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</si>
  <si>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</si>
  <si>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</si>
  <si>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</si>
  <si>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</si>
  <si>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</si>
  <si>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</si>
  <si>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</si>
  <si>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</si>
  <si>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</si>
  <si>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</si>
  <si>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</si>
  <si>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</si>
  <si>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</si>
  <si>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</si>
  <si>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</si>
  <si>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</si>
  <si>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</si>
  <si>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</si>
  <si>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</si>
  <si>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</si>
  <si>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</si>
  <si>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</si>
  <si>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</si>
  <si>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</si>
  <si>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</si>
  <si>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</si>
  <si>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</si>
  <si>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</si>
  <si>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</si>
  <si>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</si>
  <si>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</si>
  <si>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</si>
  <si>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</si>
  <si>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</si>
  <si>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</si>
  <si>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</si>
  <si>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</si>
  <si>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</si>
  <si>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</si>
  <si>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</si>
  <si>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</si>
  <si>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</si>
  <si>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</si>
  <si>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</si>
  <si>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</si>
  <si>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</si>
  <si>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</si>
  <si>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</si>
  <si>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</si>
  <si>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</si>
  <si>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</si>
  <si>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</si>
  <si>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</si>
  <si>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</si>
  <si>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</si>
  <si>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</si>
  <si>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</si>
  <si>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</si>
  <si>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</si>
  <si>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</si>
  <si>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</si>
  <si>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</si>
  <si>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</si>
  <si>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</si>
  <si>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</si>
  <si>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</si>
  <si>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</si>
  <si>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</si>
  <si>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</si>
  <si>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</si>
  <si>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</si>
  <si>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</si>
  <si>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</si>
  <si>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</si>
  <si>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</si>
  <si>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</si>
  <si>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</si>
  <si>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</si>
  <si>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</si>
  <si>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</si>
  <si>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</si>
  <si>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</si>
  <si>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</si>
  <si>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</si>
  <si>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</si>
  <si>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</si>
  <si>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</si>
  <si>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</si>
  <si>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</si>
  <si>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</si>
  <si>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</si>
  <si>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</si>
  <si>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</si>
  <si>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</si>
  <si>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</si>
  <si>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</si>
  <si>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</si>
  <si>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</si>
  <si>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</si>
  <si>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</si>
  <si>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</si>
  <si>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</si>
  <si>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</si>
  <si>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</si>
  <si>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</si>
  <si>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</si>
  <si>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</si>
  <si>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</si>
  <si>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</si>
  <si>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</si>
  <si>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</si>
  <si>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</si>
  <si>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</si>
  <si>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</si>
  <si>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</si>
  <si>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</si>
  <si>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</si>
  <si>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</si>
  <si>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</si>
  <si>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</si>
  <si>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</si>
  <si>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</si>
  <si>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</si>
  <si>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</si>
  <si>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</si>
  <si>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</si>
  <si>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</si>
  <si>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</si>
  <si>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</si>
  <si>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</si>
  <si>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</si>
  <si>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</si>
  <si>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</si>
  <si>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</si>
  <si>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</si>
  <si>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</si>
  <si>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</si>
  <si>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</si>
  <si>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</si>
  <si>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</si>
  <si>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</si>
  <si>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</si>
  <si>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</si>
  <si>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</si>
  <si>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</si>
  <si>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</si>
  <si>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</si>
  <si>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</si>
  <si>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</si>
  <si>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</si>
  <si>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</si>
  <si>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</si>
  <si>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</si>
  <si>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</si>
  <si>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</si>
  <si>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</si>
  <si>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</si>
  <si>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</si>
  <si>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</si>
  <si>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</si>
  <si>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</si>
  <si>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</si>
  <si>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</si>
  <si>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</si>
  <si>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</si>
  <si>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</si>
  <si>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</si>
  <si>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</si>
  <si>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</si>
  <si>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</si>
  <si>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</si>
  <si>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</si>
  <si>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</si>
  <si>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</si>
  <si>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</si>
  <si>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</si>
  <si>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</si>
  <si>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</si>
  <si>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</si>
  <si>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</si>
  <si>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</si>
  <si>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</si>
  <si>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</si>
  <si>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</si>
  <si>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</si>
  <si>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</si>
  <si>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</si>
  <si>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</si>
  <si>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</si>
  <si>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</si>
  <si>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</si>
  <si>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</si>
  <si>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</si>
  <si>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</si>
  <si>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</si>
  <si>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</si>
  <si>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</si>
  <si>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</si>
  <si>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</si>
  <si>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</si>
  <si>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</si>
  <si>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</si>
  <si>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</si>
  <si>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</si>
  <si>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</si>
  <si>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</si>
  <si>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</si>
  <si>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</si>
  <si>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</si>
  <si>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</si>
  <si>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</si>
  <si>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</si>
  <si>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</si>
  <si>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</si>
  <si>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</si>
  <si>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</si>
  <si>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</si>
  <si>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</si>
  <si>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</si>
  <si>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</si>
  <si>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</si>
  <si>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</si>
  <si>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</si>
  <si>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</si>
  <si>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</si>
  <si>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</si>
  <si>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</si>
  <si>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</si>
  <si>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</si>
  <si>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</si>
  <si>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</si>
  <si>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</si>
  <si>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</si>
  <si>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</si>
  <si>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</si>
  <si>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</si>
  <si>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</si>
  <si>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</si>
  <si>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</si>
  <si>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</si>
  <si>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</si>
  <si>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</si>
  <si>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</si>
  <si>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</si>
  <si>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</si>
  <si>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</si>
  <si>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</si>
  <si>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</si>
  <si>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</si>
  <si>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</si>
  <si>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</si>
  <si>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</si>
  <si>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</si>
  <si>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</si>
  <si>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</si>
  <si>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</si>
  <si>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</si>
  <si>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</si>
  <si>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</si>
  <si>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</si>
  <si>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</si>
  <si>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</si>
  <si>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</si>
  <si>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</si>
  <si>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</si>
  <si>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</si>
  <si>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</si>
  <si>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</si>
  <si>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</si>
  <si>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</si>
  <si>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</si>
  <si>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</si>
  <si>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</si>
  <si>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</si>
  <si>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</si>
  <si>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</si>
  <si>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</si>
  <si>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</si>
  <si>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</si>
  <si>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</si>
  <si>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</si>
  <si>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</si>
  <si>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</si>
  <si>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</si>
  <si>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</si>
  <si>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</si>
  <si>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</si>
  <si>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</si>
  <si>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</si>
  <si>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</si>
  <si>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</si>
  <si>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</si>
  <si>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</si>
  <si>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</si>
  <si>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</si>
  <si>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</si>
  <si>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</si>
  <si>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</si>
  <si>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</si>
  <si>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</si>
  <si>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</si>
  <si>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</si>
  <si>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</si>
  <si>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</si>
  <si>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</si>
  <si>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</si>
  <si>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</si>
  <si>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</si>
  <si>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</si>
  <si>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</si>
  <si>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</si>
  <si>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</si>
  <si>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</si>
  <si>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</si>
  <si>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</si>
  <si>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</si>
  <si>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</si>
  <si>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</si>
  <si>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</si>
  <si>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</si>
  <si>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</si>
  <si>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</si>
  <si>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</si>
  <si>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</si>
  <si>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</si>
  <si>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</si>
  <si>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</si>
  <si>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</si>
  <si>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</si>
  <si>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</si>
  <si>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</si>
  <si>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</si>
  <si>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</si>
  <si>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</si>
  <si>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</si>
  <si>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</si>
  <si>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</si>
  <si>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</si>
  <si>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</si>
  <si>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</si>
  <si>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</si>
  <si>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</si>
  <si>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</si>
  <si>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</si>
  <si>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</si>
  <si>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</si>
  <si>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</si>
  <si>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</si>
  <si>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</si>
  <si>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</si>
  <si>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</si>
  <si>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</si>
  <si>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</si>
  <si>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</si>
  <si>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</si>
  <si>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</si>
  <si>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</si>
  <si>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</si>
  <si>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</si>
  <si>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</si>
  <si>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</si>
  <si>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</si>
  <si>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</si>
  <si>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</si>
  <si>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</si>
  <si>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</si>
  <si>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</si>
  <si>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</si>
  <si>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</si>
  <si>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</si>
  <si>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</si>
  <si>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</si>
  <si>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</si>
  <si>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</si>
  <si>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</si>
  <si>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</si>
  <si>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</si>
  <si>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</si>
  <si>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</si>
  <si>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</si>
  <si>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</si>
  <si>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</si>
  <si>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</si>
  <si>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</si>
  <si>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</si>
  <si>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</si>
  <si>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</si>
  <si>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</si>
  <si>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</si>
  <si>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</si>
  <si>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</si>
  <si>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</si>
  <si>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</si>
  <si>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</si>
  <si>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</si>
  <si>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</si>
  <si>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</si>
  <si>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</si>
  <si>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</si>
  <si>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</si>
  <si>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</si>
  <si>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</si>
  <si>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</si>
  <si>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</si>
  <si>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</si>
  <si>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</si>
  <si>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</si>
  <si>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</si>
  <si>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</si>
  <si>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</si>
  <si>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</si>
  <si>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</si>
  <si>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</si>
  <si>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</si>
  <si>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</si>
  <si>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</si>
  <si>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</si>
  <si>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</si>
  <si>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</si>
  <si>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</si>
  <si>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</si>
  <si>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</si>
  <si>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</si>
  <si>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</si>
  <si>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</si>
  <si>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</si>
  <si>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</si>
  <si>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</si>
  <si>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</si>
  <si>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</si>
  <si>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</si>
  <si>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</si>
  <si>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</si>
  <si>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</si>
  <si>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</si>
  <si>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</si>
  <si>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</si>
  <si>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</si>
  <si>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</si>
  <si>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</si>
  <si>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</si>
  <si>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</si>
  <si>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</si>
  <si>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</si>
  <si>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</si>
  <si>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</si>
  <si>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</si>
  <si>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</si>
  <si>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</si>
  <si>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</si>
  <si>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</si>
  <si>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</si>
  <si>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</si>
  <si>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</si>
  <si>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</si>
  <si>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</si>
  <si>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</si>
  <si>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</si>
  <si>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</si>
  <si>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</si>
  <si>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</si>
  <si>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</si>
  <si>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</si>
  <si>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</si>
  <si>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</si>
  <si>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</si>
  <si>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</si>
  <si>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</si>
  <si>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</si>
  <si>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</si>
  <si>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</si>
  <si>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</si>
  <si>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</si>
  <si>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</si>
  <si>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</si>
  <si>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</si>
  <si>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</si>
  <si>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</si>
  <si>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</si>
  <si>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</si>
  <si>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</si>
  <si>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</si>
  <si>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</si>
  <si>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</si>
  <si>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</si>
  <si>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</si>
  <si>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</si>
  <si>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</si>
  <si>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</si>
  <si>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</si>
  <si>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</si>
  <si>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</si>
  <si>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</si>
  <si>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</si>
  <si>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</si>
  <si>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</si>
  <si>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</si>
  <si>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</si>
  <si>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</si>
  <si>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</si>
  <si>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</si>
  <si>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</si>
  <si>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</si>
  <si>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</si>
  <si>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</si>
  <si>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</si>
  <si>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</si>
  <si>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</si>
  <si>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</si>
  <si>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</si>
  <si>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</si>
  <si>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</si>
  <si>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</si>
  <si>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</si>
  <si>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</si>
  <si>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</si>
  <si>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</si>
  <si>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</si>
  <si>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</si>
  <si>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</si>
  <si>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</si>
  <si>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</si>
  <si>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</si>
  <si>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</si>
  <si>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</si>
  <si>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</si>
  <si>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</si>
  <si>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</si>
  <si>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</si>
  <si>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</si>
  <si>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</si>
  <si>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</si>
  <si>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</si>
  <si>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</si>
  <si>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</si>
  <si>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</si>
  <si>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</si>
  <si>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</si>
  <si>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</si>
  <si>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</si>
  <si>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</si>
  <si>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</si>
  <si>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</si>
  <si>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</si>
  <si>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</si>
  <si>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</si>
  <si>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</si>
  <si>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</si>
  <si>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</si>
  <si>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</si>
  <si>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</si>
  <si>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</si>
  <si>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</si>
  <si>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</si>
  <si>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</si>
  <si>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</si>
  <si>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</si>
  <si>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</si>
  <si>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</si>
  <si>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</si>
  <si>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</si>
  <si>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</si>
  <si>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</si>
  <si>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</si>
  <si>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</si>
  <si>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</si>
  <si>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</si>
  <si>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</si>
  <si>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</si>
  <si>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</si>
  <si>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</si>
  <si>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</si>
  <si>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</si>
  <si>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</si>
  <si>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</si>
  <si>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</si>
  <si>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</si>
  <si>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</si>
  <si>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</si>
  <si>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</si>
  <si>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</si>
  <si>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</si>
  <si>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</si>
  <si>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</si>
  <si>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</si>
  <si>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</si>
  <si>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</si>
  <si>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</si>
  <si>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</si>
  <si>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</si>
  <si>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</si>
  <si>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</si>
  <si>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</si>
  <si>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</si>
  <si>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</si>
  <si>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</si>
  <si>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</si>
  <si>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</si>
  <si>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</si>
  <si>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</si>
  <si>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</si>
  <si>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</si>
  <si>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</si>
  <si>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</si>
  <si>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</si>
  <si>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</si>
  <si>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</si>
  <si>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</si>
  <si>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</si>
  <si>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</si>
  <si>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</si>
  <si>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</si>
  <si>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</si>
  <si>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</si>
  <si>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</si>
  <si>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</si>
  <si>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</si>
  <si>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</si>
  <si>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</si>
  <si>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</si>
  <si>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</si>
  <si>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</si>
  <si>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</si>
  <si>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</si>
  <si>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</si>
  <si>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</si>
  <si>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</si>
  <si>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</si>
  <si>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</si>
  <si>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</si>
  <si>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</si>
  <si>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</si>
  <si>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</si>
  <si>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</si>
  <si>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</si>
  <si>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</si>
  <si>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</si>
  <si>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</si>
  <si>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</si>
  <si>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</si>
  <si>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</si>
  <si>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</si>
  <si>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</si>
  <si>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</si>
  <si>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</si>
  <si>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</si>
  <si>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</si>
  <si>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</si>
  <si>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</si>
  <si>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</si>
  <si>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</si>
  <si>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</si>
  <si>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</si>
  <si>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</si>
  <si>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</si>
  <si>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</si>
  <si>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</si>
  <si>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</si>
  <si>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</si>
  <si>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</si>
  <si>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</si>
  <si>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</si>
  <si>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</si>
  <si>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</si>
  <si>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</si>
  <si>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</si>
  <si>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</si>
  <si>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</si>
  <si>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</si>
  <si>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</si>
  <si>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</si>
  <si>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</si>
  <si>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</si>
  <si>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</si>
  <si>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</si>
  <si>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</si>
  <si>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</si>
  <si>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</si>
  <si>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</si>
  <si>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</si>
  <si>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</si>
  <si>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</si>
  <si>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</si>
  <si>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</si>
  <si>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</si>
  <si>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</si>
  <si>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</si>
  <si>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</si>
  <si>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</si>
  <si>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</si>
  <si>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</si>
  <si>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</si>
  <si>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</si>
  <si>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</si>
  <si>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</si>
  <si>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</si>
  <si>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</si>
  <si>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</si>
  <si>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</si>
  <si>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</si>
  <si>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</si>
  <si>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</si>
  <si>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</si>
  <si>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</si>
  <si>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</si>
  <si>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</si>
  <si>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</si>
  <si>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</si>
  <si>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</si>
  <si>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</si>
  <si>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</si>
  <si>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</si>
  <si>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</si>
  <si>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</si>
  <si>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</si>
  <si>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</si>
  <si>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</si>
  <si>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</si>
  <si>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</si>
  <si>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</si>
  <si>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</si>
  <si>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</si>
  <si>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</si>
  <si>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</si>
  <si>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</si>
  <si>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</si>
  <si>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</si>
  <si>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</si>
  <si>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</si>
  <si>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</si>
  <si>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</si>
  <si>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</si>
  <si>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</si>
  <si>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</si>
  <si>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</si>
  <si>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</si>
  <si>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</si>
  <si>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</si>
  <si>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</si>
  <si>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</si>
  <si>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</si>
  <si>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</si>
  <si>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</si>
  <si>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</si>
  <si>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</si>
  <si>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</si>
  <si>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</si>
  <si>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</si>
  <si>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</si>
  <si>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</si>
  <si>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</si>
  <si>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</si>
  <si>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</si>
  <si>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</si>
  <si>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</si>
  <si>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</si>
  <si>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</si>
  <si>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</si>
  <si>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</si>
  <si>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</si>
  <si>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</si>
  <si>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</si>
  <si>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</si>
  <si>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</si>
  <si>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</si>
  <si>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</si>
  <si>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</si>
  <si>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</si>
  <si>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</si>
  <si>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</si>
  <si>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</si>
  <si>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</si>
  <si>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</si>
  <si>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</si>
  <si>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</si>
  <si>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</si>
  <si>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</si>
  <si>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</si>
  <si>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</si>
  <si>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</si>
  <si>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</si>
  <si>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</si>
  <si>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</si>
  <si>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</si>
  <si>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</si>
  <si>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</si>
  <si>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</si>
  <si>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</si>
  <si>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</si>
  <si>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</si>
  <si>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</si>
  <si>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</si>
  <si>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</si>
  <si>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</si>
  <si>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</si>
  <si>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</si>
  <si>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</si>
  <si>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</si>
  <si>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</si>
  <si>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</si>
  <si>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</si>
  <si>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</si>
  <si>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</si>
  <si>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</si>
  <si>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</si>
  <si>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</si>
  <si>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</si>
  <si>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</si>
  <si>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</si>
  <si>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</si>
  <si>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</si>
  <si>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</si>
  <si>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</si>
  <si>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</si>
  <si>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</si>
  <si>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</si>
  <si>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</si>
  <si>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</si>
  <si>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</si>
  <si>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</si>
  <si>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</si>
  <si>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</si>
  <si>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</si>
  <si>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</si>
  <si>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</si>
  <si>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</si>
  <si>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</si>
  <si>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</si>
  <si>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</si>
  <si>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</si>
  <si>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</si>
  <si>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</si>
  <si>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</si>
  <si>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</si>
  <si>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</si>
  <si>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</si>
  <si>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</si>
  <si>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</si>
  <si>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</si>
  <si>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</si>
  <si>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</si>
  <si>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</si>
  <si>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</si>
  <si>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</si>
  <si>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</si>
  <si>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</si>
  <si>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</si>
  <si>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</si>
  <si>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</si>
  <si>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</si>
  <si>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</si>
  <si>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</si>
  <si>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</si>
  <si>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</si>
  <si>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</si>
  <si>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</si>
  <si>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</si>
  <si>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</si>
  <si>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</si>
  <si>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</si>
  <si>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</si>
  <si>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</si>
  <si>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</si>
  <si>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</si>
  <si>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</si>
  <si>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</si>
  <si>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</si>
  <si>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</si>
  <si>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</si>
  <si>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</si>
  <si>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</si>
  <si>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</si>
  <si>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</si>
  <si>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</si>
  <si>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</si>
  <si>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</si>
  <si>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</si>
  <si>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</si>
  <si>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</si>
  <si>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</si>
  <si>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</si>
  <si>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</si>
  <si>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</si>
  <si>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</si>
  <si>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</si>
  <si>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</si>
  <si>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</si>
  <si>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</si>
  <si>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</si>
  <si>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</si>
  <si>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</si>
  <si>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</si>
  <si>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</si>
  <si>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</si>
  <si>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</si>
  <si>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</si>
  <si>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</si>
  <si>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</si>
  <si>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</si>
  <si>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</si>
  <si>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</si>
  <si>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</si>
  <si>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</si>
  <si>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</si>
  <si>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</si>
  <si>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</si>
  <si>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</si>
  <si>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</si>
  <si>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</si>
  <si>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</si>
  <si>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</si>
  <si>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</si>
  <si>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</si>
  <si>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</si>
  <si>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</si>
  <si>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</si>
  <si>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</si>
  <si>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</si>
  <si>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</si>
  <si>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</si>
  <si>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</si>
  <si>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</si>
  <si>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</si>
  <si>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</si>
  <si>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</si>
  <si>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</si>
  <si>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</si>
  <si>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</si>
  <si>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</si>
  <si>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</si>
  <si>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</si>
  <si>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</si>
  <si>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</si>
  <si>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</si>
  <si>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</si>
  <si>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</si>
  <si>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</si>
  <si>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</si>
  <si>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</si>
  <si>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</si>
  <si>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</si>
  <si>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</si>
  <si>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</si>
  <si>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</si>
  <si>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</si>
  <si>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</si>
  <si>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</si>
  <si>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</si>
  <si>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</si>
  <si>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</si>
  <si>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</si>
  <si>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</si>
  <si>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</si>
  <si>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</si>
  <si>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</si>
  <si>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</si>
  <si>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</si>
  <si>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</si>
  <si>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</si>
  <si>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</si>
  <si>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</si>
  <si>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</si>
  <si>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</si>
  <si>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</si>
  <si>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</si>
  <si>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</si>
  <si>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</si>
  <si>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</si>
  <si>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</si>
  <si>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</si>
  <si>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</si>
  <si>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</si>
  <si>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</si>
  <si>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</si>
  <si>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</si>
  <si>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</si>
  <si>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</si>
  <si>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</si>
  <si>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</si>
  <si>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</si>
  <si>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</si>
  <si>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</si>
  <si>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</si>
  <si>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</si>
  <si>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</si>
  <si>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</si>
  <si>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</si>
  <si>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</si>
  <si>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</si>
  <si>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</si>
  <si>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</si>
  <si>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</si>
  <si>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</si>
  <si>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</si>
  <si>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</si>
  <si>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</si>
  <si>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</si>
  <si>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</si>
  <si>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</si>
  <si>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</si>
  <si>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</si>
  <si>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</si>
  <si>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</si>
  <si>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</si>
  <si>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</si>
  <si>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</si>
  <si>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</si>
  <si>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</si>
  <si>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</si>
  <si>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</si>
  <si>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</si>
  <si>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</si>
  <si>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</si>
  <si>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</si>
  <si>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</si>
  <si>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</si>
  <si>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</si>
  <si>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</si>
  <si>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</si>
  <si>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</si>
  <si>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</si>
  <si>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</si>
  <si>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</si>
  <si>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</si>
  <si>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</si>
  <si>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</si>
  <si>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</si>
  <si>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</si>
  <si>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</si>
  <si>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</si>
  <si>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</si>
  <si>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</si>
  <si>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</si>
  <si>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</si>
  <si>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</si>
  <si>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</si>
  <si>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</si>
  <si>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</si>
  <si>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</si>
  <si>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</si>
  <si>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</si>
  <si>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</si>
  <si>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</si>
  <si>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</si>
  <si>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</si>
  <si>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</si>
  <si>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</si>
  <si>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</si>
  <si>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</si>
  <si>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</si>
  <si>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</si>
  <si>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</si>
  <si>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</si>
  <si>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</si>
  <si>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</si>
  <si>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</si>
  <si>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</si>
  <si>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</si>
  <si>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</si>
  <si>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</si>
  <si>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</si>
  <si>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</si>
  <si>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</si>
  <si>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</si>
  <si>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</si>
  <si>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</si>
  <si>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</si>
  <si>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</si>
  <si>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</si>
  <si>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</si>
  <si>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</si>
  <si>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</si>
  <si>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</si>
  <si>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</si>
  <si>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</si>
  <si>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</si>
  <si>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</si>
  <si>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</si>
  <si>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</si>
  <si>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</si>
  <si>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</si>
  <si>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</si>
  <si>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</si>
  <si>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</si>
  <si>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</si>
  <si>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</si>
  <si>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</si>
  <si>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</si>
  <si>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</si>
  <si>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</si>
  <si>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</si>
  <si>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</si>
  <si>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</si>
  <si>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</si>
  <si>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</si>
  <si>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</si>
  <si>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</si>
  <si>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</si>
  <si>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</si>
  <si>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</si>
  <si>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</si>
  <si>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</si>
  <si>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</si>
  <si>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</si>
  <si>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</si>
  <si>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</si>
  <si>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</si>
  <si>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</si>
  <si>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</si>
  <si>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</si>
  <si>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</si>
  <si>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</si>
  <si>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</si>
  <si>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</si>
  <si>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</si>
  <si>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</si>
  <si>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</si>
  <si>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</si>
  <si>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</si>
  <si>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</si>
  <si>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</si>
  <si>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</si>
  <si>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</si>
  <si>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</si>
  <si>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</si>
  <si>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</si>
  <si>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</si>
  <si>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</si>
  <si>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</si>
  <si>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</si>
  <si>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</si>
  <si>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</si>
  <si>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</si>
  <si>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</si>
  <si>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</si>
  <si>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</si>
  <si>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</si>
  <si>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</si>
  <si>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</si>
  <si>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</si>
  <si>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</si>
  <si>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</si>
  <si>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</si>
  <si>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</si>
  <si>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</si>
  <si>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</si>
  <si>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</si>
  <si>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</si>
  <si>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</si>
  <si>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</si>
  <si>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</si>
  <si>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</si>
  <si>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</si>
  <si>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</si>
  <si>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</si>
  <si>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</si>
  <si>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</si>
  <si>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</si>
  <si>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</si>
  <si>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</si>
  <si>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</si>
  <si>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</si>
  <si>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</si>
  <si>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</si>
  <si>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</si>
  <si>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</si>
  <si>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</si>
  <si>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</si>
  <si>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</si>
  <si>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</si>
  <si>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</si>
  <si>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</si>
  <si>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</si>
  <si>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</si>
  <si>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</si>
  <si>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</si>
  <si>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</si>
  <si>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</si>
  <si>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</si>
  <si>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</si>
  <si>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</si>
  <si>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</si>
  <si>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</si>
  <si>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</si>
  <si>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</si>
  <si>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</si>
  <si>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</si>
  <si>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</si>
  <si>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</si>
  <si>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</si>
  <si>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</si>
  <si>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</si>
  <si>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</si>
  <si>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</si>
  <si>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</si>
  <si>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</si>
  <si>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</si>
  <si>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</si>
  <si>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</si>
  <si>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</si>
  <si>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</si>
  <si>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</si>
  <si>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</si>
  <si>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</si>
  <si>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</si>
  <si>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</si>
  <si>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</si>
  <si>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</si>
  <si>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</si>
  <si>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</si>
  <si>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</si>
  <si>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</si>
  <si>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</si>
  <si>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</si>
  <si>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</si>
  <si>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</si>
  <si>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</si>
  <si>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</si>
  <si>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</si>
  <si>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</si>
  <si>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</si>
  <si>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</si>
  <si>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</si>
  <si>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</si>
  <si>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</si>
  <si>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</si>
  <si>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</si>
  <si>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</si>
  <si>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</si>
  <si>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</si>
  <si>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</si>
  <si>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</si>
  <si>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</si>
  <si>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</si>
  <si>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</si>
  <si>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</si>
  <si>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</si>
  <si>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</si>
  <si>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</si>
  <si>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</si>
  <si>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</si>
  <si>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</si>
  <si>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</si>
  <si>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</si>
  <si>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</si>
  <si>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</si>
  <si>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</si>
  <si>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</si>
  <si>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</si>
  <si>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</si>
  <si>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</si>
  <si>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</si>
  <si>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</si>
  <si>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</si>
  <si>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</si>
  <si>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</si>
  <si>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</si>
  <si>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</si>
  <si>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</si>
  <si>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</si>
  <si>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</si>
  <si>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</si>
  <si>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</si>
  <si>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</si>
  <si>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</si>
  <si>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</si>
  <si>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</si>
  <si>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</si>
  <si>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</si>
  <si>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</si>
  <si>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</si>
  <si>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</si>
  <si>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</si>
  <si>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</si>
  <si>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</si>
  <si>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</si>
  <si>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</si>
  <si>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</si>
  <si>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</si>
  <si>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</si>
  <si>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</si>
  <si>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</si>
  <si>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</si>
  <si>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</si>
  <si>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</si>
  <si>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</si>
  <si>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</si>
  <si>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</si>
  <si>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</si>
  <si>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</si>
  <si>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</si>
  <si>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</si>
  <si>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</si>
  <si>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</si>
  <si>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</si>
  <si>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</si>
  <si>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</si>
  <si>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</si>
  <si>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</si>
  <si>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</si>
  <si>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</si>
  <si>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</si>
  <si>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</si>
  <si>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</si>
  <si>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</si>
  <si>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</si>
  <si>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</si>
  <si>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</si>
  <si>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</si>
  <si>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</si>
  <si>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</si>
  <si>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</si>
  <si>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</si>
  <si>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</si>
  <si>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</si>
  <si>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</si>
  <si>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</si>
  <si>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</si>
  <si>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</si>
  <si>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</si>
  <si>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</si>
  <si>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</si>
  <si>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</si>
  <si>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</si>
  <si>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</si>
  <si>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</si>
  <si>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</si>
  <si>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</si>
  <si>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</si>
  <si>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</si>
  <si>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</si>
  <si>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</si>
  <si>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</si>
  <si>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</si>
  <si>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</si>
  <si>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</si>
  <si>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</si>
  <si>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</si>
  <si>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</si>
  <si>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</si>
  <si>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</si>
  <si>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</si>
  <si>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</si>
  <si>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</si>
  <si>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</si>
  <si>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</si>
  <si>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</si>
  <si>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</si>
  <si>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</si>
  <si>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</si>
  <si>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</si>
  <si>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</si>
  <si>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</si>
  <si>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</si>
  <si>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</si>
  <si>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</si>
  <si>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</si>
  <si>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</si>
  <si>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</si>
  <si>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</si>
  <si>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</si>
  <si>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</si>
  <si>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</si>
  <si>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</si>
  <si>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</si>
  <si>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</si>
  <si>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</si>
  <si>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</si>
  <si>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</si>
  <si>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</si>
  <si>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</si>
  <si>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</si>
  <si>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</si>
  <si>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</si>
  <si>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</si>
  <si>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</si>
  <si>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</si>
  <si>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</si>
  <si>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</si>
  <si>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</si>
  <si>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</si>
  <si>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</si>
  <si>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</si>
  <si>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</si>
  <si>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</si>
  <si>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</si>
  <si>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</si>
  <si>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</si>
  <si>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</si>
  <si>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</si>
  <si>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</si>
  <si>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</si>
  <si>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</si>
  <si>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</si>
  <si>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</si>
  <si>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</si>
  <si>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</si>
  <si>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</si>
  <si>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</si>
  <si>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</si>
  <si>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</si>
  <si>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</si>
  <si>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</si>
  <si>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</si>
  <si>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</si>
  <si>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</si>
  <si>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</si>
  <si>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</si>
  <si>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</si>
  <si>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</si>
  <si>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</si>
  <si>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</si>
  <si>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</si>
  <si>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</si>
  <si>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</si>
  <si>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</si>
  <si>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</si>
  <si>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</si>
  <si>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</si>
  <si>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</si>
  <si>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</si>
  <si>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</si>
  <si>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</si>
  <si>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</si>
  <si>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</si>
  <si>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</si>
  <si>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</si>
  <si>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</si>
  <si>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</si>
  <si>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</si>
  <si>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</si>
  <si>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</si>
  <si>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</si>
  <si>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</si>
  <si>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</si>
  <si>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</si>
  <si>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</si>
  <si>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</si>
  <si>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</si>
  <si>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</si>
  <si>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</si>
  <si>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</si>
  <si>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</si>
  <si>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</si>
  <si>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</si>
  <si>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</si>
  <si>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</si>
  <si>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</si>
  <si>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</si>
  <si>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</si>
  <si>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</si>
  <si>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</si>
  <si>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</si>
  <si>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</si>
  <si>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</si>
  <si>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</si>
  <si>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</si>
  <si>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</si>
  <si>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</si>
  <si>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</si>
  <si>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</si>
  <si>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</si>
  <si>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</si>
  <si>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</si>
  <si>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</si>
  <si>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</si>
  <si>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</si>
  <si>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</si>
  <si>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</si>
  <si>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</si>
  <si>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</si>
  <si>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</si>
  <si>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</si>
  <si>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</si>
  <si>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</si>
  <si>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</si>
  <si>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</si>
  <si>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</si>
  <si>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</si>
  <si>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</si>
  <si>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</si>
  <si>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</si>
  <si>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</si>
  <si>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</si>
  <si>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</si>
  <si>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</si>
  <si>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</si>
  <si>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</si>
  <si>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</si>
  <si>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</si>
  <si>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</si>
  <si>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</si>
  <si>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</si>
  <si>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</si>
  <si>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</si>
  <si>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</si>
  <si>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</si>
  <si>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</si>
  <si>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</si>
  <si>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</si>
  <si>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</si>
  <si>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</si>
  <si>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</si>
  <si>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</si>
  <si>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</si>
  <si>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</si>
  <si>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</si>
  <si>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</si>
  <si>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</si>
  <si>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</si>
  <si>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</si>
  <si>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</si>
  <si>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</si>
  <si>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</si>
  <si>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</si>
  <si>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</si>
  <si>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</si>
  <si>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</si>
  <si>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</si>
  <si>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</si>
  <si>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</si>
  <si>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</si>
  <si>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</si>
  <si>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</si>
  <si>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</si>
  <si>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</si>
  <si>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</si>
  <si>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</si>
  <si>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</si>
  <si>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</si>
  <si>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</si>
  <si>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</si>
  <si>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</si>
  <si>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</si>
  <si>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</si>
  <si>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</si>
  <si>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</si>
  <si>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</si>
  <si>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</si>
  <si>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</si>
  <si>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</si>
  <si>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</si>
  <si>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</si>
  <si>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</si>
  <si>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</si>
  <si>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</si>
  <si>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</si>
  <si>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</si>
  <si>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</si>
  <si>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</si>
  <si>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</si>
  <si>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</si>
  <si>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</si>
  <si>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</si>
  <si>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</si>
  <si>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</si>
  <si>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</si>
  <si>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</si>
  <si>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</si>
  <si>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</si>
  <si>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</si>
  <si>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</si>
  <si>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</si>
  <si>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</si>
  <si>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</si>
  <si>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</si>
  <si>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</si>
  <si>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</si>
  <si>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</si>
  <si>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</si>
  <si>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</si>
  <si>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</si>
  <si>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</si>
  <si>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</si>
  <si>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</si>
  <si>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</si>
  <si>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</si>
  <si>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</si>
  <si>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</si>
  <si>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</si>
  <si>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</si>
  <si>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</si>
  <si>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</si>
  <si>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</si>
  <si>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</si>
  <si>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</si>
  <si>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</si>
  <si>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</si>
  <si>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</si>
  <si>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</si>
  <si>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</si>
  <si>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</si>
  <si>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</si>
  <si>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</si>
  <si>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</si>
  <si>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</si>
  <si>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</si>
  <si>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</si>
  <si>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</si>
  <si>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</si>
  <si>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</si>
  <si>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</si>
  <si>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</si>
  <si>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</si>
  <si>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</si>
  <si>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</si>
  <si>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</si>
  <si>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</si>
  <si>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</si>
  <si>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</si>
  <si>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</si>
  <si>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</si>
  <si>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</si>
  <si>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</si>
  <si>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</si>
  <si>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</si>
  <si>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</si>
  <si>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</si>
  <si>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</si>
  <si>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</si>
  <si>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</si>
  <si>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</si>
  <si>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</si>
  <si>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</si>
  <si>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</si>
  <si>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</si>
  <si>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</si>
  <si>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</si>
  <si>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</si>
  <si>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</si>
  <si>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</si>
  <si>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</si>
  <si>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</si>
  <si>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</si>
  <si>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</si>
  <si>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</si>
  <si>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</si>
  <si>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</si>
  <si>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</si>
  <si>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</si>
  <si>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</si>
  <si>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</si>
  <si>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</si>
  <si>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</si>
  <si>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</si>
  <si>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</si>
  <si>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</si>
  <si>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</si>
  <si>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</si>
  <si>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</si>
  <si>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</si>
  <si>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</si>
  <si>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</si>
  <si>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</si>
  <si>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</si>
  <si>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</si>
  <si>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</si>
  <si>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</si>
  <si>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</si>
  <si>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</si>
  <si>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</si>
  <si>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</si>
  <si>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</si>
  <si>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</si>
  <si>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</si>
  <si>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</si>
  <si>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</si>
  <si>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</si>
  <si>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</si>
  <si>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</si>
  <si>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</si>
  <si>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</si>
  <si>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</si>
  <si>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</si>
  <si>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</si>
  <si>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</si>
  <si>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</si>
  <si>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</si>
  <si>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</si>
  <si>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</si>
  <si>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</si>
  <si>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</si>
  <si>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</si>
  <si>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</si>
  <si>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</si>
  <si>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</si>
  <si>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</si>
  <si>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</si>
  <si>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</si>
  <si>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</si>
  <si>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</si>
  <si>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</si>
  <si>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</si>
  <si>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</si>
  <si>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</si>
  <si>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</si>
  <si>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</si>
  <si>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</si>
  <si>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</si>
  <si>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</si>
  <si>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</si>
  <si>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</si>
  <si>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</si>
  <si>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</si>
  <si>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</si>
  <si>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</si>
  <si>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</si>
  <si>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</si>
  <si>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</si>
  <si>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</si>
  <si>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</si>
  <si>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</si>
  <si>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</si>
  <si>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</si>
  <si>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</si>
  <si>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</si>
  <si>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</si>
  <si>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</si>
  <si>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</si>
  <si>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</si>
  <si>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</si>
  <si>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</si>
  <si>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</si>
  <si>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</si>
  <si>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</si>
  <si>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</si>
  <si>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</si>
  <si>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</si>
  <si>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</si>
  <si>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</si>
  <si>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</si>
  <si>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</si>
  <si>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</si>
  <si>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</si>
  <si>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</si>
  <si>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</si>
  <si>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</si>
  <si>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</si>
  <si>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</si>
  <si>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</si>
  <si>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</si>
  <si>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</si>
  <si>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</si>
  <si>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</si>
  <si>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</si>
  <si>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</si>
  <si>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</si>
  <si>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</si>
  <si>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</si>
  <si>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</si>
  <si>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</si>
  <si>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</si>
  <si>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</si>
  <si>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</si>
  <si>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</si>
  <si>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</si>
  <si>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</si>
  <si>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</si>
  <si>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</si>
  <si>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</si>
  <si>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</si>
  <si>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</si>
  <si>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</si>
  <si>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</si>
  <si>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</si>
  <si>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</si>
  <si>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</si>
  <si>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</si>
  <si>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</si>
  <si>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</si>
  <si>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</si>
  <si>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</si>
  <si>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</si>
  <si>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</si>
  <si>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</si>
  <si>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</si>
  <si>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</si>
  <si>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</si>
  <si>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</si>
  <si>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</si>
  <si>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</si>
  <si>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</si>
  <si>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</si>
  <si>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</si>
  <si>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</si>
  <si>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</si>
  <si>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</si>
  <si>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</si>
  <si>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</si>
  <si>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</si>
  <si>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</si>
  <si>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</si>
  <si>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</si>
  <si>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</si>
  <si>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</si>
  <si>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</si>
  <si>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</si>
  <si>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</si>
  <si>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</si>
  <si>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</si>
  <si>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</si>
  <si>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</si>
  <si>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</si>
  <si>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</si>
  <si>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</si>
  <si>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</si>
  <si>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</si>
  <si>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</si>
  <si>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</si>
  <si>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</si>
  <si>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</si>
  <si>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</si>
  <si>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</si>
  <si>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</si>
  <si>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</si>
  <si>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</si>
  <si>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</si>
  <si>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</si>
  <si>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</si>
  <si>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</si>
  <si>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</si>
  <si>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</si>
  <si>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</si>
  <si>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</si>
  <si>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</si>
  <si>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</si>
  <si>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</si>
  <si>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</si>
  <si>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</si>
  <si>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</si>
  <si>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</si>
  <si>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</si>
  <si>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</si>
  <si>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</si>
  <si>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</si>
  <si>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</si>
  <si>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</si>
  <si>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</si>
  <si>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</si>
  <si>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</si>
  <si>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</si>
  <si>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</si>
  <si>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</si>
  <si>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</si>
  <si>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</si>
  <si>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</si>
  <si>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</si>
  <si>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</si>
  <si>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</si>
  <si>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</si>
  <si>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</si>
  <si>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</si>
  <si>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</si>
  <si>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</si>
  <si>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</si>
  <si>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</si>
  <si>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</si>
  <si>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</si>
  <si>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</si>
  <si>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</si>
  <si>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</si>
  <si>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</si>
  <si>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</si>
  <si>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</si>
  <si>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</si>
  <si>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</si>
  <si>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</si>
  <si>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</si>
  <si>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</si>
  <si>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</si>
  <si>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</si>
  <si>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</si>
  <si>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</si>
  <si>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</si>
  <si>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</si>
  <si>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</si>
  <si>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</si>
  <si>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</si>
  <si>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</si>
  <si>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</si>
  <si>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</si>
  <si>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</si>
  <si>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</si>
  <si>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</si>
  <si>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</si>
  <si>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</si>
  <si>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</si>
  <si>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</si>
  <si>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</si>
  <si>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</si>
  <si>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</si>
  <si>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</si>
  <si>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</si>
  <si>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</si>
  <si>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</si>
  <si>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</si>
  <si>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</si>
  <si>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</si>
  <si>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</si>
  <si>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</si>
  <si>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</si>
  <si>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</si>
  <si>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</si>
  <si>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</si>
  <si>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</si>
  <si>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</si>
  <si>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</si>
  <si>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</si>
  <si>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</si>
  <si>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</si>
  <si>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</si>
  <si>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</si>
  <si>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</si>
  <si>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</si>
  <si>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</si>
  <si>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</si>
  <si>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</si>
  <si>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</si>
  <si>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</si>
  <si>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</si>
  <si>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</si>
  <si>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</si>
  <si>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</si>
  <si>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</si>
  <si>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</si>
  <si>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</si>
  <si>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</si>
  <si>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</si>
  <si>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</si>
  <si>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</si>
  <si>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</si>
  <si>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</si>
  <si>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</si>
  <si>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</si>
  <si>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</si>
  <si>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</si>
  <si>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</si>
  <si>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</si>
  <si>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</si>
  <si>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</si>
  <si>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</si>
  <si>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</si>
  <si>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</si>
  <si>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</si>
  <si>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</si>
  <si>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</si>
  <si>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</si>
  <si>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</si>
  <si>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</si>
  <si>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</si>
  <si>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</si>
  <si>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</si>
  <si>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</si>
  <si>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</si>
  <si>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</si>
  <si>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</si>
  <si>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</si>
  <si>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</si>
  <si>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</si>
  <si>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</si>
  <si>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</si>
  <si>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</si>
  <si>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</si>
  <si>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</si>
  <si>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</si>
  <si>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</si>
  <si>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</si>
  <si>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</si>
  <si>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</si>
  <si>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</si>
  <si>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</si>
  <si>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</si>
  <si>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</si>
  <si>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</si>
  <si>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</si>
  <si>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</si>
  <si>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</si>
  <si>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</si>
  <si>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</si>
  <si>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</si>
  <si>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</si>
  <si>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</si>
  <si>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</si>
  <si>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</si>
  <si>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</si>
  <si>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</si>
  <si>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</si>
  <si>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</si>
  <si>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</si>
  <si>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</si>
  <si>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</si>
  <si>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</si>
  <si>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</si>
  <si>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</si>
  <si>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</si>
  <si>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</si>
  <si>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</si>
  <si>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</si>
  <si>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</si>
  <si>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</si>
  <si>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</si>
  <si>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</si>
  <si>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</si>
  <si>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</si>
  <si>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</si>
  <si>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</si>
  <si>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</si>
  <si>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</si>
  <si>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</si>
  <si>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</si>
  <si>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</si>
  <si>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</si>
  <si>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</si>
  <si>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</si>
  <si>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</si>
  <si>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</si>
  <si>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</si>
  <si>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</si>
  <si>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</si>
  <si>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</si>
  <si>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</si>
  <si>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</si>
  <si>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</si>
  <si>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</si>
  <si>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</si>
  <si>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</si>
  <si>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</si>
  <si>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</si>
  <si>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</si>
  <si>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</si>
  <si>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</si>
  <si>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</si>
  <si>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</si>
  <si>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</si>
  <si>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</si>
  <si>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</si>
  <si>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</si>
  <si>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</si>
  <si>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</si>
  <si>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</si>
  <si>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</si>
  <si>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</si>
  <si>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</si>
  <si>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</si>
  <si>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</si>
  <si>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</si>
  <si>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</si>
  <si>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</si>
  <si>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</si>
  <si>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</si>
  <si>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</si>
  <si>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</si>
  <si>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</si>
  <si>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</si>
  <si>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</si>
  <si>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</si>
  <si>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</si>
  <si>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</si>
  <si>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</si>
  <si>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</si>
  <si>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</si>
  <si>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</si>
  <si>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</si>
  <si>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</si>
  <si>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</si>
  <si>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</si>
  <si>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</si>
  <si>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</si>
  <si>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</si>
  <si>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</si>
  <si>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</si>
  <si>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</si>
  <si>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</si>
  <si>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</si>
  <si>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</si>
  <si>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</si>
  <si>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</si>
  <si>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</si>
  <si>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</si>
  <si>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</si>
  <si>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</si>
  <si>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</si>
  <si>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</si>
  <si>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</si>
  <si>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</si>
  <si>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</si>
  <si>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</si>
  <si>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</si>
  <si>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</si>
  <si>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</si>
  <si>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</si>
  <si>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</si>
  <si>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</si>
  <si>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</si>
  <si>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</si>
  <si>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</si>
  <si>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</si>
  <si>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</si>
  <si>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</si>
  <si>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</si>
  <si>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</si>
  <si>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</si>
  <si>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</si>
  <si>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</si>
  <si>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</si>
  <si>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</si>
  <si>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</si>
  <si>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</si>
  <si>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</si>
  <si>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</si>
  <si>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</si>
  <si>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</si>
  <si>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</si>
  <si>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</si>
  <si>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</si>
  <si>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</si>
  <si>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</si>
  <si>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</si>
  <si>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</si>
  <si>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</si>
  <si>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</si>
  <si>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</si>
  <si>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</si>
  <si>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</si>
  <si>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</si>
  <si>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</si>
  <si>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</si>
  <si>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</si>
  <si>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</si>
  <si>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</si>
  <si>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</si>
  <si>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</si>
  <si>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</si>
  <si>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</si>
  <si>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</si>
  <si>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</si>
  <si>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</si>
  <si>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</si>
  <si>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</si>
  <si>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</si>
  <si>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</si>
  <si>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</si>
  <si>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</si>
  <si>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</si>
  <si>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</si>
  <si>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</si>
  <si>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</si>
  <si>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</si>
  <si>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</si>
  <si>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</si>
  <si>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</si>
  <si>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</si>
  <si>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</si>
  <si>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</si>
  <si>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</si>
  <si>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</si>
  <si>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</si>
  <si>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</si>
  <si>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</si>
  <si>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</si>
  <si>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</si>
  <si>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</si>
  <si>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</si>
  <si>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</si>
  <si>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</si>
  <si>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</si>
  <si>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</si>
  <si>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</si>
  <si>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</si>
  <si>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</si>
  <si>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</si>
  <si>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</si>
  <si>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</si>
  <si>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</si>
  <si>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</si>
  <si>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</si>
  <si>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</si>
  <si>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</si>
  <si>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</si>
  <si>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</si>
  <si>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</si>
  <si>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</si>
  <si>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</si>
  <si>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</si>
  <si>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</si>
  <si>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</si>
  <si>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</si>
  <si>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</si>
  <si>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</si>
  <si>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</si>
  <si>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</si>
  <si>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</si>
  <si>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</si>
  <si>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</si>
  <si>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</si>
  <si>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</si>
  <si>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</si>
  <si>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</si>
  <si>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</si>
  <si>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</si>
  <si>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</si>
  <si>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</si>
  <si>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</si>
  <si>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</si>
  <si>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</si>
  <si>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</si>
  <si>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</si>
  <si>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</si>
  <si>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</si>
  <si>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</si>
  <si>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</si>
  <si>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</si>
  <si>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</si>
  <si>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</si>
  <si>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</si>
  <si>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</si>
  <si>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</si>
  <si>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</si>
  <si>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</si>
  <si>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</si>
  <si>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</si>
  <si>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</si>
  <si>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</si>
  <si>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</si>
  <si>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</si>
  <si>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</si>
  <si>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</si>
  <si>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</si>
  <si>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</si>
  <si>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</si>
  <si>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</si>
  <si>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</si>
  <si>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</si>
  <si>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</si>
  <si>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</si>
  <si>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</si>
  <si>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</si>
  <si>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</si>
  <si>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</si>
  <si>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</si>
  <si>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</si>
  <si>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</si>
  <si>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</si>
  <si>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</si>
  <si>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</si>
  <si>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</si>
  <si>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</si>
  <si>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</si>
  <si>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</si>
  <si>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</si>
  <si>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</si>
  <si>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</si>
  <si>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</si>
  <si>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</si>
  <si>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</si>
  <si>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</si>
  <si>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</si>
  <si>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</si>
  <si>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</si>
  <si>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</si>
  <si>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</si>
  <si>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</si>
  <si>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</si>
  <si>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</si>
  <si>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</si>
  <si>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</si>
  <si>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</si>
  <si>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</si>
  <si>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</si>
  <si>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</si>
  <si>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</si>
  <si>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</si>
  <si>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</si>
  <si>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</si>
  <si>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</si>
  <si>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</si>
  <si>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</si>
  <si>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</si>
  <si>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</si>
  <si>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</si>
  <si>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</si>
  <si>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</si>
  <si>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</si>
  <si>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</si>
  <si>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</si>
  <si>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</si>
  <si>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</si>
  <si>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</si>
  <si>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</si>
  <si>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</si>
  <si>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</si>
  <si>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</si>
  <si>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</si>
  <si>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</si>
  <si>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</si>
  <si>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</si>
  <si>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</si>
  <si>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</si>
  <si>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</si>
  <si>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</si>
  <si>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</si>
  <si>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</si>
  <si>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</si>
  <si>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</si>
  <si>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</si>
  <si>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</si>
  <si>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</si>
  <si>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</si>
  <si>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</si>
  <si>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</si>
  <si>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</si>
  <si>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</si>
  <si>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</si>
  <si>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</si>
  <si>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</si>
  <si>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</si>
  <si>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</si>
  <si>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</si>
  <si>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</si>
  <si>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</si>
  <si>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</si>
  <si>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</si>
  <si>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</si>
  <si>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</si>
  <si>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</si>
  <si>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</si>
  <si>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</si>
  <si>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</si>
  <si>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</si>
  <si>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</si>
  <si>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</si>
  <si>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</si>
  <si>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</si>
  <si>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</si>
  <si>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</si>
  <si>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</si>
  <si>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</si>
  <si>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</si>
  <si>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</si>
  <si>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</si>
  <si>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</si>
  <si>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</si>
  <si>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</si>
  <si>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</si>
  <si>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</si>
  <si>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</si>
  <si>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</si>
  <si>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</si>
  <si>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</si>
  <si>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</si>
  <si>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</si>
  <si>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</si>
  <si>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</si>
  <si>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</si>
  <si>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</si>
  <si>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</si>
  <si>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</si>
  <si>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</si>
  <si>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</si>
  <si>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</si>
  <si>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</si>
  <si>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</si>
  <si>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</si>
  <si>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</si>
  <si>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</si>
  <si>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</si>
  <si>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</si>
  <si>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</si>
  <si>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</si>
  <si>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</si>
  <si>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</si>
  <si>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</si>
  <si>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</si>
  <si>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</si>
  <si>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</si>
  <si>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</si>
  <si>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</si>
  <si>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</si>
  <si>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</si>
  <si>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</si>
  <si>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</si>
  <si>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</si>
  <si>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</si>
  <si>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</si>
  <si>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</si>
  <si>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</si>
  <si>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</si>
  <si>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</si>
  <si>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</si>
  <si>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</si>
  <si>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</si>
  <si>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</si>
  <si>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</si>
  <si>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</si>
  <si>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</si>
  <si>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</si>
  <si>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</si>
  <si>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</si>
  <si>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</si>
  <si>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</si>
  <si>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</si>
  <si>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</si>
  <si>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</si>
  <si>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</si>
  <si>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</si>
  <si>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</si>
  <si>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</si>
  <si>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</si>
  <si>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</si>
  <si>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</si>
  <si>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</si>
  <si>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</si>
  <si>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</si>
  <si>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</si>
  <si>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</si>
  <si>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</si>
  <si>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</si>
  <si>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</si>
  <si>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</si>
  <si>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</si>
  <si>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</si>
  <si>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</si>
  <si>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</si>
  <si>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</si>
  <si>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</si>
  <si>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</si>
  <si>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</si>
  <si>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</si>
  <si>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</si>
  <si>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</si>
  <si>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</si>
  <si>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</si>
  <si>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</si>
  <si>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</si>
  <si>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</si>
  <si>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</si>
  <si>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</si>
  <si>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</si>
  <si>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</si>
  <si>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</si>
  <si>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</si>
  <si>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</si>
  <si>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</si>
  <si>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</si>
  <si>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</si>
  <si>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</si>
  <si>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</si>
  <si>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</si>
  <si>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</si>
  <si>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</si>
  <si>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</si>
  <si>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</si>
  <si>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</si>
  <si>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</si>
  <si>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</si>
  <si>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</si>
  <si>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</si>
  <si>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</si>
  <si>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</si>
  <si>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</si>
  <si>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</si>
  <si>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</si>
  <si>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</si>
  <si>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</si>
  <si>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</si>
  <si>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</si>
  <si>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</si>
  <si>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</si>
  <si>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</si>
  <si>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</si>
  <si>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</si>
  <si>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</si>
  <si>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</si>
  <si>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</si>
  <si>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</si>
  <si>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</si>
  <si>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</si>
  <si>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</si>
  <si>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</si>
  <si>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</si>
  <si>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</si>
  <si>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</si>
  <si>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</si>
  <si>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</si>
  <si>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</si>
  <si>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</si>
  <si>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</si>
  <si>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</si>
  <si>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</si>
  <si>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</si>
  <si>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</si>
  <si>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</si>
  <si>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</si>
  <si>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</si>
  <si>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</si>
  <si>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</si>
  <si>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</si>
  <si>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</si>
  <si>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</si>
  <si>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</si>
  <si>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</si>
  <si>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</si>
  <si>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</si>
  <si>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</si>
  <si>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</si>
  <si>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</si>
  <si>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</si>
  <si>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</si>
  <si>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</si>
  <si>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</si>
  <si>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</si>
  <si>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</si>
  <si>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</si>
  <si>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</si>
  <si>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</si>
  <si>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</si>
  <si>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</si>
  <si>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</si>
  <si>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</si>
  <si>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</si>
  <si>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</si>
  <si>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</si>
  <si>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</si>
  <si>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</si>
  <si>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</si>
  <si>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</si>
  <si>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</si>
  <si>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</si>
  <si>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</si>
  <si>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</si>
  <si>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</si>
  <si>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</si>
  <si>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</si>
  <si>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</si>
  <si>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</si>
  <si>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</si>
  <si>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</si>
  <si>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</si>
  <si>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</si>
  <si>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</si>
  <si>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</si>
  <si>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</si>
  <si>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</si>
  <si>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</si>
  <si>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</si>
  <si>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</si>
  <si>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</si>
  <si>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</si>
  <si>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</si>
  <si>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</si>
  <si>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</si>
  <si>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</si>
  <si>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</si>
  <si>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</si>
  <si>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</si>
  <si>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</si>
  <si>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</si>
  <si>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</si>
  <si>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</si>
  <si>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</si>
  <si>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</si>
  <si>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</si>
  <si>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</si>
  <si>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</si>
  <si>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</si>
  <si>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</si>
  <si>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</si>
  <si>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</si>
  <si>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</si>
  <si>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</si>
  <si>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</si>
  <si>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</si>
  <si>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</si>
  <si>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</si>
  <si>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</si>
  <si>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</si>
  <si>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</si>
  <si>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</si>
  <si>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</si>
  <si>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</si>
  <si>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</si>
  <si>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</si>
  <si>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</si>
  <si>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</si>
  <si>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</si>
  <si>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</si>
  <si>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</si>
  <si>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</si>
  <si>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</si>
  <si>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</si>
  <si>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</si>
  <si>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</si>
  <si>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</si>
  <si>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</si>
  <si>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</si>
  <si>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</si>
  <si>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</si>
  <si>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</si>
  <si>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</si>
  <si>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</si>
  <si>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</si>
  <si>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</si>
  <si>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</si>
  <si>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</si>
  <si>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</si>
  <si>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</si>
  <si>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</si>
  <si>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</si>
  <si>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</si>
  <si>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</si>
  <si>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</si>
  <si>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</si>
  <si>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</si>
  <si>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</si>
  <si>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</si>
  <si>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</si>
  <si>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</si>
  <si>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</si>
  <si>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</si>
  <si>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</si>
  <si>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</si>
  <si>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</si>
  <si>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</si>
  <si>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</si>
  <si>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</si>
  <si>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</si>
  <si>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</si>
  <si>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</si>
  <si>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</si>
  <si>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</si>
  <si>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</si>
  <si>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</si>
  <si>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</si>
  <si>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</si>
  <si>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</si>
  <si>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</si>
  <si>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</si>
  <si>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</si>
  <si>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</si>
  <si>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</si>
  <si>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</si>
  <si>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</si>
  <si>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</si>
  <si>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</si>
  <si>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</si>
  <si>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</si>
  <si>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</si>
  <si>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</si>
  <si>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</si>
  <si>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</si>
  <si>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</si>
  <si>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</si>
  <si>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</si>
  <si>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</si>
  <si>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</si>
  <si>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</si>
  <si>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</si>
  <si>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</si>
  <si>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</si>
  <si>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</si>
  <si>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</si>
  <si>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</si>
  <si>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</si>
  <si>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</si>
  <si>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</si>
  <si>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</si>
  <si>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</si>
  <si>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</si>
  <si>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</si>
  <si>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</si>
  <si>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</si>
  <si>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</si>
  <si>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</si>
  <si>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</si>
  <si>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</si>
  <si>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</si>
  <si>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</si>
  <si>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</si>
  <si>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</si>
  <si>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</si>
  <si>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</si>
  <si>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</si>
  <si>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</si>
  <si>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</si>
  <si>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</si>
  <si>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</si>
  <si>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</si>
  <si>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</si>
  <si>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</si>
  <si>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</si>
  <si>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</si>
  <si>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</si>
  <si>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</si>
  <si>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</si>
  <si>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</si>
  <si>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</si>
  <si>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</si>
  <si>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</si>
  <si>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</si>
  <si>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</si>
  <si>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</si>
  <si>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</si>
  <si>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</si>
  <si>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</si>
  <si>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</si>
  <si>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</si>
  <si>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</si>
  <si>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</si>
  <si>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</si>
  <si>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</si>
  <si>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</si>
  <si>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</si>
  <si>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</si>
  <si>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</si>
  <si>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</si>
  <si>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</si>
  <si>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</si>
  <si>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</si>
  <si>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</si>
  <si>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</si>
  <si>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</si>
  <si>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</si>
  <si>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</si>
  <si>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</si>
  <si>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</si>
  <si>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</si>
  <si>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</si>
  <si>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</si>
  <si>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</si>
  <si>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</si>
  <si>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</si>
  <si>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</si>
  <si>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</si>
  <si>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</si>
  <si>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</si>
  <si>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</si>
  <si>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</si>
  <si>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</si>
  <si>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</si>
  <si>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</si>
  <si>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</si>
  <si>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</si>
  <si>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</si>
  <si>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</si>
  <si>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</si>
  <si>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</si>
  <si>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</si>
  <si>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</si>
  <si>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</si>
  <si>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</si>
  <si>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</si>
  <si>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</si>
  <si>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</si>
  <si>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</si>
  <si>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</si>
  <si>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</si>
  <si>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</si>
  <si>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</si>
  <si>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</si>
  <si>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</si>
  <si>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</si>
  <si>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</si>
  <si>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</si>
  <si>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</si>
  <si>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</si>
  <si>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</si>
  <si>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</si>
  <si>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</si>
  <si>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</si>
  <si>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</si>
  <si>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</si>
  <si>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</si>
  <si>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</si>
  <si>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</si>
  <si>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</si>
  <si>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</si>
  <si>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</si>
  <si>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</si>
  <si>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</si>
  <si>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</si>
  <si>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</si>
  <si>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</si>
  <si>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</si>
  <si>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</si>
  <si>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</si>
  <si>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</si>
  <si>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</si>
  <si>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</si>
  <si>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</si>
  <si>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</si>
  <si>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</si>
  <si>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</si>
  <si>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</si>
  <si>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</si>
  <si>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</si>
  <si>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</si>
  <si>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</si>
  <si>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</si>
  <si>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</si>
  <si>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</si>
  <si>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</si>
  <si>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</si>
  <si>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</si>
  <si>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</si>
  <si>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</si>
  <si>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</si>
  <si>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</si>
  <si>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</si>
  <si>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</si>
  <si>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</si>
  <si>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</si>
  <si>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</si>
  <si>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</si>
  <si>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</si>
  <si>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</si>
  <si>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</si>
  <si>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</si>
  <si>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</si>
  <si>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</si>
  <si>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</si>
  <si>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</si>
  <si>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</si>
  <si>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</si>
  <si>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</si>
  <si>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</si>
  <si>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</si>
  <si>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</si>
  <si>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</si>
  <si>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</si>
  <si>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</si>
  <si>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</si>
  <si>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</si>
  <si>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</si>
  <si>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</si>
  <si>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</si>
  <si>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</si>
  <si>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</si>
  <si>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</si>
  <si>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</si>
  <si>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</si>
  <si>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</si>
  <si>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</si>
  <si>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</si>
  <si>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</si>
  <si>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</si>
  <si>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</si>
  <si>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</si>
  <si>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</si>
  <si>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</si>
  <si>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</si>
  <si>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</si>
  <si>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</si>
  <si>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</si>
  <si>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</si>
  <si>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</si>
  <si>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</si>
  <si>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</si>
  <si>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</si>
  <si>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</si>
  <si>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</si>
  <si>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</si>
  <si>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</si>
  <si>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</si>
  <si>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</si>
  <si>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</si>
  <si>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</si>
  <si>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</si>
  <si>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</si>
  <si>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</si>
  <si>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</si>
  <si>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</si>
  <si>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</si>
  <si>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</si>
  <si>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</si>
  <si>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</si>
  <si>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</si>
  <si>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</si>
  <si>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</si>
  <si>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</si>
  <si>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</si>
  <si>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</si>
  <si>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</si>
  <si>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</si>
  <si>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</si>
  <si>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</si>
  <si>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</si>
  <si>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</si>
  <si>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</si>
  <si>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</si>
  <si>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</si>
  <si>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</si>
  <si>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</si>
  <si>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</si>
  <si>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</si>
  <si>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</si>
  <si>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</si>
  <si>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</si>
  <si>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</si>
  <si>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</si>
  <si>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</si>
  <si>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</si>
  <si>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</si>
  <si>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</si>
  <si>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</si>
  <si>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</si>
  <si>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</si>
  <si>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</si>
  <si>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</si>
  <si>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</si>
  <si>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</si>
  <si>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</si>
  <si>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</si>
  <si>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</si>
  <si>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</si>
  <si>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</si>
  <si>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</si>
  <si>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</si>
  <si>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</si>
  <si>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</si>
  <si>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</si>
  <si>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</si>
  <si>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</si>
  <si>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</si>
  <si>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</si>
  <si>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</si>
  <si>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</si>
  <si>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</si>
  <si>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</si>
  <si>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</si>
  <si>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</si>
  <si>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</si>
  <si>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</si>
  <si>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</si>
  <si>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</si>
  <si>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</si>
  <si>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</si>
  <si>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</si>
  <si>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</si>
  <si>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</si>
  <si>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</si>
  <si>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</si>
  <si>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</si>
  <si>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</si>
  <si>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</si>
  <si>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</si>
  <si>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</si>
  <si>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</si>
  <si>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</si>
  <si>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</si>
  <si>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</si>
  <si>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</si>
  <si>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</si>
  <si>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</si>
  <si>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</si>
  <si>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</si>
  <si>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</si>
  <si>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</si>
  <si>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</si>
  <si>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</si>
  <si>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</si>
  <si>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</si>
  <si>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</si>
  <si>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</si>
  <si>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</si>
  <si>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</si>
  <si>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</si>
  <si>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</si>
  <si>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</si>
  <si>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</si>
  <si>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</si>
  <si>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</si>
  <si>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</si>
  <si>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</si>
  <si>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</si>
  <si>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</si>
  <si>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</si>
  <si>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</si>
  <si>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</si>
  <si>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</si>
  <si>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</si>
  <si>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</si>
  <si>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</si>
  <si>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</si>
  <si>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</si>
  <si>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</si>
  <si>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</si>
  <si>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</si>
  <si>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</si>
  <si>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</si>
  <si>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</si>
  <si>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</si>
  <si>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</si>
  <si>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</si>
  <si>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</si>
  <si>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</si>
  <si>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</si>
  <si>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</si>
  <si>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</si>
  <si>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</si>
  <si>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</si>
  <si>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</si>
  <si>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</si>
  <si>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</si>
  <si>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</si>
  <si>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</si>
  <si>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</si>
  <si>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</si>
  <si>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</si>
  <si>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</si>
  <si>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</si>
  <si>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</si>
  <si>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</si>
  <si>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</si>
  <si>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</si>
  <si>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</si>
  <si>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</si>
  <si>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</si>
  <si>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</si>
  <si>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</si>
  <si>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</si>
  <si>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</si>
  <si>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</si>
  <si>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</si>
  <si>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</si>
  <si>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</si>
  <si>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</si>
  <si>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</si>
  <si>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</si>
  <si>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</si>
  <si>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</si>
  <si>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</si>
  <si>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</si>
  <si>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</si>
  <si>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</si>
  <si>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</si>
  <si>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</si>
  <si>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</si>
  <si>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</si>
  <si>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</si>
  <si>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</si>
  <si>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</si>
  <si>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</si>
  <si>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</si>
  <si>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</si>
  <si>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</si>
  <si>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</si>
  <si>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</si>
  <si>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</si>
  <si>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</si>
  <si>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</si>
  <si>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</si>
  <si>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</si>
  <si>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</si>
  <si>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</si>
  <si>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</si>
  <si>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</si>
  <si>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</si>
  <si>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</si>
  <si>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</si>
  <si>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</si>
  <si>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</si>
  <si>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</si>
  <si>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</si>
  <si>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</si>
  <si>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</si>
  <si>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</si>
  <si>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</si>
  <si>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</si>
  <si>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</si>
  <si>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</si>
  <si>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</si>
  <si>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</si>
  <si>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</si>
  <si>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</si>
  <si>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</si>
  <si>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</si>
  <si>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</si>
  <si>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</si>
  <si>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</si>
  <si>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</si>
  <si>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</si>
  <si>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</si>
  <si>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</si>
  <si>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</si>
  <si>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</si>
  <si>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</si>
  <si>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</si>
  <si>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</si>
  <si>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</si>
  <si>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</si>
  <si>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</si>
  <si>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</si>
  <si>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</si>
  <si>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</si>
  <si>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</si>
  <si>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</si>
  <si>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</si>
  <si>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</si>
  <si>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</si>
  <si>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</si>
  <si>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</si>
  <si>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</si>
  <si>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</si>
  <si>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</si>
  <si>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</si>
  <si>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</si>
  <si>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</si>
  <si>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</si>
  <si>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</si>
  <si>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</si>
  <si>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</si>
  <si>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</si>
  <si>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</si>
  <si>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</si>
  <si>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</si>
  <si>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</si>
  <si>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</si>
  <si>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</si>
  <si>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</si>
  <si>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</si>
  <si>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</si>
  <si>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</si>
  <si>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</si>
  <si>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</si>
  <si>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</si>
  <si>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</si>
  <si>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</si>
  <si>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</si>
  <si>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</si>
  <si>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</si>
  <si>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</si>
  <si>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</si>
  <si>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</si>
  <si>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</si>
  <si>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</si>
  <si>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</si>
  <si>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</si>
  <si>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</si>
  <si>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</si>
  <si>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</si>
  <si>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</si>
  <si>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</si>
  <si>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</si>
  <si>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</si>
  <si>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</si>
  <si>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</si>
  <si>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</si>
  <si>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</si>
  <si>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</si>
  <si>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</si>
  <si>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</si>
  <si>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</si>
  <si>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</si>
  <si>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</si>
  <si>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</si>
  <si>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</si>
  <si>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</si>
  <si>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</si>
  <si>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</si>
  <si>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</si>
  <si>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</si>
  <si>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</si>
  <si>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</si>
  <si>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</si>
  <si>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</si>
  <si>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</si>
  <si>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</si>
  <si>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</si>
  <si>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</si>
  <si>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</si>
  <si>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</si>
  <si>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</si>
  <si>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</si>
  <si>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</si>
  <si>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</si>
  <si>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</si>
  <si>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</si>
  <si>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</si>
  <si>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</si>
  <si>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</si>
  <si>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</si>
  <si>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</si>
  <si>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</si>
  <si>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</si>
  <si>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</si>
  <si>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</si>
  <si>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</si>
  <si>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</si>
  <si>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</si>
  <si>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</si>
  <si>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</si>
  <si>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</si>
  <si>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</si>
  <si>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</si>
  <si>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</si>
  <si>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</si>
  <si>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</si>
  <si>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</si>
  <si>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</si>
  <si>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</si>
  <si>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</si>
  <si>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</si>
  <si>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</si>
  <si>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</si>
  <si>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</si>
  <si>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</si>
  <si>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</si>
  <si>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</si>
  <si>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</si>
  <si>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</si>
  <si>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</si>
  <si>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</si>
  <si>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</si>
  <si>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</si>
  <si>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</si>
  <si>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</si>
  <si>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</si>
  <si>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</si>
  <si>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</si>
  <si>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</si>
  <si>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</si>
  <si>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</si>
  <si>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</si>
  <si>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</si>
  <si>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</si>
  <si>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</si>
  <si>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</si>
  <si>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</si>
  <si>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</si>
  <si>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</si>
  <si>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</si>
  <si>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</si>
  <si>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</si>
  <si>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</si>
  <si>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</si>
  <si>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</si>
  <si>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</si>
  <si>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</si>
  <si>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</si>
  <si>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</si>
  <si>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</si>
  <si>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</si>
  <si>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</si>
  <si>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</si>
  <si>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</si>
  <si>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</si>
  <si>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</si>
  <si>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</si>
  <si>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</si>
  <si>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</si>
  <si>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</si>
  <si>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</si>
  <si>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</si>
  <si>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</si>
  <si>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</si>
  <si>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</si>
  <si>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</si>
  <si>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</si>
  <si>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</si>
  <si>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</si>
  <si>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</si>
  <si>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</si>
  <si>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</si>
  <si>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</si>
  <si>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</si>
  <si>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</si>
  <si>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</si>
  <si>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</si>
  <si>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</si>
  <si>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</si>
  <si>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</si>
  <si>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</si>
  <si>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</si>
  <si>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</si>
  <si>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</si>
  <si>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</si>
  <si>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</si>
  <si>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</si>
  <si>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</si>
  <si>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</si>
  <si>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</si>
  <si>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</si>
  <si>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</si>
  <si>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</si>
  <si>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</si>
  <si>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</si>
  <si>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</si>
  <si>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</si>
  <si>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</si>
  <si>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</si>
  <si>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</si>
  <si>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</si>
  <si>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</si>
  <si>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</si>
  <si>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</si>
  <si>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</si>
  <si>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</si>
  <si>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</si>
  <si>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</si>
  <si>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</si>
  <si>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</si>
  <si>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</si>
  <si>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</si>
  <si>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</si>
  <si>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</si>
  <si>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</si>
  <si>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</si>
  <si>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</si>
  <si>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</si>
  <si>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</si>
  <si>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</si>
  <si>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</si>
  <si>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</si>
  <si>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</si>
  <si>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</si>
  <si>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</si>
  <si>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</si>
  <si>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</si>
  <si>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</si>
  <si>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</si>
  <si>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</si>
  <si>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</si>
  <si>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</si>
  <si>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</si>
  <si>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</si>
  <si>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</si>
  <si>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</si>
  <si>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</si>
  <si>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</si>
  <si>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</si>
  <si>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</si>
  <si>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</si>
  <si>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</si>
  <si>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</si>
  <si>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</si>
  <si>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</si>
  <si>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</si>
  <si>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</si>
  <si>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</si>
  <si>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</si>
  <si>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</si>
  <si>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</si>
  <si>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</si>
  <si>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</si>
  <si>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</si>
  <si>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</si>
  <si>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</si>
  <si>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</si>
  <si>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</si>
  <si>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</si>
  <si>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</si>
  <si>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</si>
  <si>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</si>
  <si>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</si>
  <si>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</si>
  <si>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</si>
  <si>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</si>
  <si>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</si>
  <si>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</si>
  <si>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</si>
  <si>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</si>
  <si>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</si>
  <si>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</si>
  <si>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</si>
  <si>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</si>
  <si>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</si>
  <si>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</si>
  <si>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</si>
  <si>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</si>
  <si>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</si>
  <si>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</si>
  <si>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</si>
  <si>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</si>
  <si>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</si>
  <si>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</si>
  <si>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</si>
  <si>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</si>
  <si>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</si>
  <si>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</si>
  <si>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</si>
  <si>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</si>
  <si>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</si>
  <si>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</si>
  <si>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</si>
  <si>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</si>
  <si>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</si>
  <si>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</si>
  <si>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</si>
  <si>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</si>
  <si>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</si>
  <si>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</si>
  <si>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</si>
  <si>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</si>
  <si>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</si>
  <si>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</si>
  <si>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</si>
  <si>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</si>
  <si>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</si>
  <si>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</si>
  <si>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</si>
  <si>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</si>
  <si>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</si>
  <si>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</si>
  <si>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</si>
  <si>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</si>
  <si>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</si>
  <si>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</si>
  <si>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</si>
  <si>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</si>
  <si>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</si>
  <si>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</si>
  <si>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</si>
  <si>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</si>
  <si>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</si>
  <si>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</si>
  <si>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</si>
  <si>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</si>
  <si>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</si>
  <si>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</si>
  <si>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</si>
  <si>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</si>
  <si>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</si>
  <si>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</si>
  <si>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</si>
  <si>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</si>
  <si>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</si>
  <si>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</si>
  <si>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</si>
  <si>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</si>
  <si>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</si>
  <si>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</si>
  <si>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</si>
  <si>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</si>
  <si>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</si>
  <si>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</si>
  <si>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</si>
  <si>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</si>
  <si>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</si>
  <si>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</si>
  <si>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</si>
  <si>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</si>
  <si>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</si>
  <si>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</si>
  <si>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</si>
  <si>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</si>
  <si>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</si>
  <si>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</si>
  <si>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</si>
  <si>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</si>
  <si>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</si>
  <si>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</si>
  <si>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</si>
  <si>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</si>
  <si>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</si>
  <si>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</si>
  <si>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</si>
  <si>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</si>
  <si>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</si>
  <si>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</si>
  <si>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</si>
  <si>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</si>
  <si>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</si>
  <si>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</si>
  <si>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</si>
  <si>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</si>
  <si>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</si>
  <si>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</si>
  <si>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</si>
  <si>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</si>
  <si>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</si>
  <si>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</si>
  <si>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</si>
  <si>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</si>
  <si>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</si>
  <si>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</si>
  <si>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</si>
  <si>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</si>
  <si>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</si>
  <si>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</si>
  <si>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</si>
  <si>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</si>
  <si>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</si>
  <si>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</si>
  <si>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</si>
  <si>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</si>
  <si>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</si>
  <si>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</si>
  <si>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</si>
  <si>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</si>
  <si>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</si>
  <si>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</si>
  <si>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</si>
  <si>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</si>
  <si>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</si>
  <si>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</si>
  <si>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</si>
  <si>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</si>
  <si>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</si>
  <si>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</si>
  <si>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</si>
  <si>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</si>
  <si>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</si>
  <si>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</si>
  <si>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</si>
  <si>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</si>
  <si>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</si>
  <si>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</si>
  <si>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</si>
  <si>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</si>
  <si>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</si>
  <si>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</si>
  <si>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</si>
  <si>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</si>
  <si>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</si>
  <si>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</si>
  <si>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</si>
  <si>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</si>
  <si>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</si>
  <si>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</si>
  <si>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</si>
  <si>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</si>
  <si>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</si>
  <si>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</si>
  <si>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</si>
  <si>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</si>
  <si>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</si>
  <si>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</si>
  <si>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</si>
  <si>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</si>
  <si>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</si>
  <si>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</si>
  <si>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</si>
  <si>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</si>
  <si>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</si>
  <si>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</si>
  <si>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</si>
  <si>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</si>
  <si>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</si>
  <si>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</si>
  <si>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</si>
  <si>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</si>
  <si>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</si>
  <si>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</si>
  <si>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</si>
  <si>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</si>
  <si>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</si>
  <si>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</si>
  <si>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</si>
  <si>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</si>
  <si>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</si>
  <si>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</si>
  <si>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</si>
  <si>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</si>
  <si>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</si>
  <si>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</si>
  <si>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</si>
  <si>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</si>
  <si>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</si>
  <si>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</si>
  <si>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</si>
  <si>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</si>
  <si>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</si>
  <si>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</si>
  <si>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</si>
  <si>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</si>
  <si>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</si>
  <si>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</si>
  <si>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</si>
  <si>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</si>
  <si>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</si>
  <si>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</si>
  <si>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</si>
  <si>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</si>
  <si>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</si>
  <si>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</si>
  <si>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</si>
  <si>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</si>
  <si>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</si>
  <si>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</si>
  <si>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</si>
  <si>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</si>
  <si>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</si>
  <si>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</si>
  <si>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</si>
  <si>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</si>
  <si>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</si>
  <si>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</si>
  <si>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</si>
  <si>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</si>
  <si>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</si>
  <si>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</si>
  <si>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</si>
  <si>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</si>
  <si>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</si>
  <si>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</si>
  <si>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</si>
  <si>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</si>
  <si>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</si>
  <si>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</si>
  <si>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</si>
  <si>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</si>
  <si>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</si>
  <si>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</si>
  <si>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</si>
  <si>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</si>
  <si>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</si>
  <si>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</si>
  <si>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</si>
  <si>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</si>
  <si>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</si>
  <si>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</si>
  <si>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</si>
  <si>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</si>
  <si>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</si>
  <si>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</si>
  <si>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</si>
  <si>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</si>
  <si>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</si>
  <si>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</si>
  <si>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</si>
  <si>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</si>
  <si>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</si>
  <si>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</si>
  <si>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</si>
  <si>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</si>
  <si>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</si>
  <si>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</si>
  <si>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</si>
  <si>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</si>
  <si>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</si>
  <si>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</si>
  <si>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</si>
  <si>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</si>
  <si>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</si>
  <si>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</si>
  <si>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</si>
  <si>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</si>
  <si>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</si>
  <si>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</si>
  <si>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</si>
  <si>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</si>
  <si>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</si>
  <si>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</si>
  <si>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</si>
  <si>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</si>
  <si>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</si>
  <si>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</si>
  <si>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</si>
  <si>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</si>
  <si>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</si>
  <si>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</si>
  <si>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</si>
  <si>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</si>
  <si>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</si>
  <si>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</si>
  <si>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</si>
  <si>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</si>
  <si>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</si>
  <si>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</si>
  <si>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</si>
  <si>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</si>
  <si>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</si>
  <si>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</si>
  <si>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</si>
  <si>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</si>
  <si>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</si>
  <si>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</si>
  <si>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</si>
  <si>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</si>
  <si>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</si>
  <si>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</si>
  <si>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</si>
  <si>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</si>
  <si>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</si>
  <si>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</si>
  <si>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</si>
  <si>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</si>
  <si>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</si>
  <si>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</si>
  <si>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</si>
  <si>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</si>
  <si>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</si>
  <si>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</si>
  <si>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</si>
  <si>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</si>
  <si>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</si>
  <si>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</si>
  <si>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</si>
  <si>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</si>
  <si>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</si>
  <si>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</si>
  <si>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</si>
  <si>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</si>
  <si>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</si>
  <si>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</si>
  <si>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</si>
  <si>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</si>
  <si>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</si>
  <si>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</si>
  <si>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</si>
  <si>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</si>
  <si>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</si>
  <si>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</si>
  <si>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</si>
  <si>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</si>
  <si>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</si>
  <si>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</si>
  <si>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</si>
  <si>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</si>
  <si>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</si>
  <si>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</si>
  <si>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</si>
  <si>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</si>
  <si>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</si>
  <si>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</si>
  <si>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</si>
  <si>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</si>
  <si>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</si>
  <si>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</si>
  <si>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</si>
  <si>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</si>
  <si>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</si>
  <si>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</si>
  <si>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</si>
  <si>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</si>
  <si>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</si>
  <si>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</si>
  <si>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</si>
  <si>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</si>
  <si>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</si>
  <si>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</si>
  <si>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</si>
  <si>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</si>
  <si>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</si>
  <si>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</si>
  <si>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</si>
  <si>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</si>
  <si>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</si>
  <si>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</si>
  <si>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</si>
  <si>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</si>
  <si>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</si>
  <si>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</si>
  <si>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</si>
  <si>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</si>
  <si>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</si>
  <si>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</si>
  <si>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</si>
  <si>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</si>
  <si>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</si>
  <si>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</si>
  <si>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</si>
  <si>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</si>
  <si>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</si>
  <si>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</si>
  <si>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</si>
  <si>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</si>
  <si>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</si>
  <si>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</si>
  <si>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</si>
  <si>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</si>
  <si>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</si>
  <si>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</si>
  <si>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</si>
  <si>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</si>
  <si>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</si>
  <si>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</si>
  <si>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</si>
  <si>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</si>
  <si>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</si>
  <si>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</si>
  <si>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</si>
  <si>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</si>
  <si>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</si>
  <si>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</si>
  <si>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</si>
  <si>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</si>
  <si>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</si>
  <si>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</si>
  <si>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</si>
  <si>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</si>
  <si>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</si>
  <si>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</si>
  <si>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</si>
  <si>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</si>
  <si>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</si>
  <si>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</si>
  <si>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</si>
  <si>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</si>
  <si>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</si>
  <si>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</si>
  <si>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</si>
  <si>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</si>
  <si>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</si>
  <si>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</si>
  <si>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</si>
  <si>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</si>
  <si>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</si>
  <si>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</si>
  <si>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</si>
  <si>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</si>
  <si>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</si>
  <si>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</si>
  <si>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</si>
  <si>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</si>
  <si>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</si>
  <si>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</si>
  <si>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</si>
  <si>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</si>
  <si>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</si>
  <si>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</si>
  <si>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</si>
  <si>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</si>
  <si>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</si>
  <si>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</si>
  <si>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</si>
  <si>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</si>
  <si>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</si>
  <si>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</si>
  <si>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</si>
  <si>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</si>
  <si>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</si>
  <si>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</si>
  <si>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</si>
  <si>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</si>
  <si>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</si>
  <si>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</si>
  <si>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</si>
  <si>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</si>
  <si>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</si>
  <si>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</si>
  <si>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</si>
  <si>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</si>
  <si>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</si>
  <si>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</si>
  <si>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</si>
  <si>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</si>
  <si>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</si>
  <si>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</si>
  <si>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</si>
  <si>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</si>
  <si>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</si>
  <si>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</si>
  <si>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</si>
  <si>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</si>
  <si>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</si>
  <si>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</si>
  <si>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</si>
  <si>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</si>
  <si>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</si>
  <si>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</si>
  <si>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</si>
  <si>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</si>
  <si>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</si>
  <si>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</si>
  <si>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</si>
  <si>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</si>
  <si>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</si>
  <si>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</si>
  <si>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</si>
  <si>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</si>
  <si>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</si>
  <si>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</si>
  <si>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</si>
  <si>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</si>
  <si>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</si>
  <si>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</si>
  <si>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</si>
  <si>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</si>
  <si>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</si>
  <si>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</si>
  <si>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</si>
  <si>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</si>
  <si>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</si>
  <si>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</si>
  <si>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</si>
  <si>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</si>
  <si>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</si>
  <si>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</si>
  <si>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</si>
  <si>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</si>
  <si>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</si>
  <si>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</si>
  <si>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</si>
  <si>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</si>
  <si>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</si>
  <si>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</si>
  <si>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</si>
  <si>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</si>
  <si>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</si>
  <si>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</si>
  <si>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</si>
  <si>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</si>
  <si>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</si>
  <si>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</si>
  <si>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</si>
  <si>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</si>
  <si>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</si>
  <si>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</si>
  <si>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</si>
  <si>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</si>
  <si>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</si>
  <si>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</si>
  <si>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</si>
  <si>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</si>
  <si>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</si>
  <si>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</si>
  <si>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</si>
  <si>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</si>
  <si>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</si>
  <si>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</si>
  <si>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</si>
  <si>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</si>
  <si>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</si>
  <si>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</si>
  <si>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</si>
  <si>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</si>
  <si>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</si>
  <si>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</si>
  <si>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</si>
  <si>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</si>
  <si>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</si>
  <si>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</si>
  <si>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</si>
  <si>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</si>
  <si>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</si>
  <si>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</si>
  <si>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</si>
  <si>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</si>
  <si>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</si>
  <si>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</si>
  <si>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</si>
  <si>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</si>
  <si>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</si>
  <si>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</si>
  <si>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</si>
  <si>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</si>
  <si>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</si>
  <si>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</si>
  <si>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</si>
  <si>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</si>
  <si>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</si>
  <si>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</si>
  <si>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</si>
  <si>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</si>
  <si>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</si>
  <si>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</si>
  <si>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</si>
  <si>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</si>
  <si>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</si>
  <si>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</si>
  <si>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</si>
  <si>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</si>
  <si>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</si>
  <si>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</si>
  <si>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</si>
  <si>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</si>
  <si>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</si>
  <si>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</si>
  <si>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</si>
  <si>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</si>
  <si>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</si>
  <si>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</si>
  <si>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</si>
  <si>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</si>
  <si>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</si>
  <si>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</si>
  <si>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</si>
  <si>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</si>
  <si>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</si>
  <si>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</si>
  <si>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</si>
  <si>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</si>
  <si>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</si>
  <si>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</si>
  <si>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</si>
  <si>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</si>
  <si>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</si>
  <si>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</si>
  <si>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</si>
  <si>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</si>
  <si>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</si>
  <si>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</si>
  <si>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</si>
  <si>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</si>
  <si>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</si>
  <si>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</si>
  <si>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</si>
  <si>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</si>
  <si>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</si>
  <si>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</si>
  <si>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</si>
  <si>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</si>
  <si>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</si>
  <si>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</si>
  <si>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</si>
  <si>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</si>
  <si>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</si>
  <si>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</si>
  <si>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</si>
  <si>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</si>
  <si>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</si>
  <si>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</si>
  <si>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</si>
  <si>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</si>
  <si>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</si>
  <si>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</si>
  <si>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</si>
  <si>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</si>
  <si>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</si>
  <si>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</si>
  <si>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</si>
  <si>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</si>
  <si>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</si>
  <si>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</si>
  <si>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</si>
  <si>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</si>
  <si>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</si>
  <si>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</si>
  <si>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</si>
  <si>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</si>
  <si>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</si>
  <si>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</si>
  <si>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</si>
  <si>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</si>
  <si>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</si>
  <si>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</si>
  <si>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</si>
  <si>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</si>
  <si>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</si>
  <si>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</si>
  <si>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</si>
  <si>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</si>
  <si>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</si>
  <si>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</si>
  <si>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</si>
  <si>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</si>
  <si>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</si>
  <si>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</si>
  <si>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</si>
  <si>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</si>
  <si>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</si>
  <si>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</si>
  <si>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</si>
  <si>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</si>
  <si>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</si>
  <si>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</si>
  <si>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</si>
  <si>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</si>
  <si>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</si>
  <si>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</si>
  <si>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</si>
  <si>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</si>
  <si>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</si>
  <si>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</si>
  <si>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</si>
  <si>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</si>
  <si>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</si>
  <si>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</si>
  <si>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</si>
  <si>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</si>
  <si>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</si>
  <si>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</si>
  <si>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</si>
  <si>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</si>
  <si>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</si>
  <si>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</si>
  <si>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</si>
  <si>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</si>
  <si>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</si>
  <si>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</si>
  <si>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</si>
  <si>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</si>
  <si>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</si>
  <si>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</si>
  <si>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</si>
  <si>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</si>
  <si>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</si>
  <si>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</si>
  <si>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</si>
  <si>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</si>
  <si>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</si>
  <si>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</si>
  <si>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</si>
  <si>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</si>
  <si>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</si>
  <si>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</si>
  <si>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</si>
  <si>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</si>
  <si>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</si>
  <si>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</si>
  <si>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</si>
  <si>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</si>
  <si>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</si>
  <si>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</si>
  <si>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</si>
  <si>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</si>
  <si>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</si>
  <si>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</si>
  <si>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</si>
  <si>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</si>
  <si>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</si>
  <si>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</si>
  <si>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</si>
  <si>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</si>
  <si>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</si>
  <si>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</si>
  <si>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</si>
  <si>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</si>
  <si>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</si>
  <si>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</si>
  <si>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</si>
  <si>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</si>
  <si>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</si>
  <si>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</si>
  <si>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</si>
  <si>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</si>
  <si>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</si>
  <si>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</si>
  <si>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</si>
  <si>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</si>
  <si>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</si>
  <si>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</si>
  <si>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</si>
  <si>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</si>
  <si>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</si>
  <si>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</si>
  <si>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</si>
  <si>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</si>
  <si>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</si>
  <si>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</si>
  <si>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</si>
  <si>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</si>
  <si>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</si>
  <si>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</si>
  <si>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</si>
  <si>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</si>
  <si>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</si>
  <si>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</si>
  <si>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</si>
  <si>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</si>
  <si>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</si>
  <si>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</si>
  <si>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</si>
  <si>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</si>
  <si>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</si>
  <si>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</si>
  <si>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</si>
  <si>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</si>
  <si>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</si>
  <si>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</si>
  <si>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</si>
  <si>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</si>
  <si>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</si>
  <si>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</si>
  <si>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</si>
  <si>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</si>
  <si>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</si>
  <si>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</si>
  <si>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</si>
  <si>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</si>
  <si>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</si>
  <si>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</si>
  <si>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</si>
  <si>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</si>
  <si>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</si>
  <si>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</si>
  <si>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</si>
  <si>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</si>
  <si>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</si>
  <si>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</si>
  <si>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</si>
  <si>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</si>
  <si>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</si>
  <si>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</si>
  <si>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</si>
  <si>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</si>
  <si>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</si>
  <si>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</si>
  <si>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</si>
  <si>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</si>
  <si>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</si>
  <si>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</si>
  <si>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</si>
  <si>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</si>
  <si>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</si>
  <si>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</si>
  <si>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</si>
  <si>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</si>
  <si>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</si>
  <si>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</si>
  <si>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</si>
  <si>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</si>
  <si>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</si>
  <si>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</si>
  <si>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</si>
  <si>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</si>
  <si>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</si>
  <si>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</si>
  <si>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</si>
  <si>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</si>
  <si>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</si>
  <si>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</si>
  <si>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</si>
  <si>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</si>
  <si>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</si>
  <si>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</si>
  <si>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</si>
  <si>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</si>
  <si>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</si>
  <si>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</si>
  <si>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</si>
  <si>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</si>
  <si>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</si>
  <si>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</si>
  <si>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</si>
  <si>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</si>
  <si>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</si>
  <si>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</si>
  <si>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</si>
  <si>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</si>
  <si>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</si>
  <si>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</si>
  <si>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</si>
  <si>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</si>
  <si>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</si>
  <si>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</si>
  <si>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</si>
  <si>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</si>
  <si>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</si>
  <si>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</si>
  <si>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</si>
  <si>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</si>
  <si>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</si>
  <si>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</si>
  <si>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</si>
  <si>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</si>
  <si>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</si>
  <si>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</si>
  <si>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</si>
  <si>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</si>
  <si>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</si>
  <si>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</si>
  <si>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</si>
  <si>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</si>
  <si>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</si>
  <si>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</si>
  <si>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</si>
  <si>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</si>
  <si>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</si>
  <si>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</si>
  <si>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</si>
  <si>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</si>
  <si>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</si>
  <si>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</si>
  <si>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</si>
  <si>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</si>
  <si>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</si>
  <si>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</si>
  <si>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</si>
  <si>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</si>
  <si>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</si>
  <si>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</si>
  <si>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</si>
  <si>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</si>
  <si>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</si>
  <si>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</si>
  <si>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</si>
  <si>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</si>
  <si>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</si>
  <si>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</si>
  <si>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</si>
  <si>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</si>
  <si>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</si>
  <si>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</si>
  <si>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</si>
  <si>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</si>
  <si>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</si>
  <si>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</si>
  <si>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</si>
  <si>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</si>
  <si>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</si>
  <si>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</si>
  <si>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</si>
  <si>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</si>
  <si>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</si>
  <si>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</si>
  <si>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</si>
  <si>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</si>
  <si>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</si>
  <si>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</si>
  <si>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</si>
  <si>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</si>
  <si>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</si>
  <si>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</si>
  <si>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</si>
  <si>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</si>
  <si>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</si>
  <si>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</si>
  <si>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</si>
  <si>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</si>
  <si>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</si>
  <si>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</si>
  <si>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</si>
  <si>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</si>
  <si>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</si>
  <si>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</si>
  <si>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</si>
  <si>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</si>
  <si>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</si>
  <si>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</si>
  <si>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</si>
  <si>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</si>
  <si>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</si>
  <si>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</si>
  <si>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</si>
  <si>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</si>
  <si>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</si>
  <si>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</si>
  <si>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</si>
  <si>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</si>
  <si>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</si>
  <si>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</si>
  <si>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</si>
  <si>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</si>
  <si>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</si>
  <si>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</si>
  <si>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</si>
  <si>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</si>
  <si>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</si>
  <si>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</si>
  <si>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</si>
  <si>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</si>
  <si>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</si>
  <si>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</si>
  <si>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</si>
  <si>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</si>
  <si>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</si>
  <si>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</si>
  <si>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</si>
  <si>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</si>
  <si>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</si>
  <si>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</si>
  <si>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</si>
  <si>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</si>
  <si>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</si>
  <si>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</si>
  <si>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</si>
  <si>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</si>
  <si>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</si>
  <si>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</si>
  <si>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</si>
  <si>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</si>
  <si>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</si>
  <si>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</si>
  <si>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</si>
  <si>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</si>
  <si>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</si>
  <si>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</si>
  <si>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</si>
  <si>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</si>
  <si>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</si>
  <si>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</si>
  <si>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</si>
  <si>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</si>
  <si>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</si>
  <si>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</si>
  <si>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</si>
  <si>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</si>
  <si>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</si>
  <si>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</si>
  <si>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</si>
  <si>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</si>
  <si>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</si>
  <si>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</si>
  <si>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</si>
  <si>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</si>
  <si>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</si>
  <si>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</si>
  <si>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</si>
  <si>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</si>
  <si>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</si>
  <si>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</si>
  <si>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</si>
  <si>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</si>
  <si>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</si>
  <si>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</si>
  <si>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</si>
  <si>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</si>
  <si>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</si>
  <si>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</si>
  <si>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</si>
  <si>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</si>
  <si>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</si>
  <si>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</si>
  <si>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</si>
  <si>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</si>
  <si>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</si>
  <si>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</si>
  <si>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</si>
  <si>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</si>
  <si>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</si>
  <si>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</si>
  <si>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</si>
  <si>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</si>
  <si>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</si>
  <si>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</si>
  <si>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</si>
  <si>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</si>
  <si>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</si>
  <si>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</si>
  <si>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</si>
  <si>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</si>
  <si>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</si>
  <si>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</si>
  <si>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</si>
  <si>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</si>
  <si>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</si>
  <si>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</si>
  <si>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</si>
  <si>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</si>
  <si>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</si>
  <si>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</si>
  <si>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</si>
  <si>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</si>
  <si>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</si>
  <si>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</si>
  <si>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</si>
  <si>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</si>
  <si>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</si>
  <si>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</si>
  <si>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</si>
  <si>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</si>
  <si>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</si>
  <si>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</si>
  <si>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</si>
  <si>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</si>
  <si>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</si>
  <si>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</si>
  <si>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</si>
  <si>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</si>
  <si>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</si>
  <si>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</si>
  <si>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</si>
  <si>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</si>
  <si>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</si>
  <si>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</si>
  <si>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</si>
  <si>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</si>
  <si>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</si>
  <si>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</si>
  <si>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</si>
  <si>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</si>
  <si>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</si>
  <si>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</si>
  <si>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</si>
  <si>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</si>
  <si>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</si>
  <si>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</si>
  <si>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</si>
  <si>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</si>
  <si>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</si>
  <si>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</si>
  <si>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</si>
  <si>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</si>
  <si>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</si>
  <si>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</si>
  <si>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</si>
  <si>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</si>
  <si>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</si>
  <si>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</si>
  <si>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</si>
  <si>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</si>
  <si>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</si>
  <si>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</si>
  <si>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</si>
  <si>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</si>
  <si>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</si>
  <si>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</si>
  <si>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</si>
  <si>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</si>
  <si>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</si>
  <si>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</si>
  <si>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</si>
  <si>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</si>
  <si>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</si>
  <si>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</si>
  <si>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</si>
  <si>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</si>
  <si>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</si>
  <si>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</si>
  <si>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</si>
  <si>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</si>
  <si>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</si>
  <si>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</si>
  <si>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</si>
  <si>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</si>
  <si>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</si>
  <si>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</si>
  <si>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</si>
  <si>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</si>
  <si>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</si>
  <si>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</si>
  <si>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</si>
  <si>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</si>
  <si>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</si>
  <si>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</si>
  <si>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</si>
  <si>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</si>
  <si>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</si>
  <si>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</si>
  <si>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</si>
  <si>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</si>
  <si>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</si>
  <si>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</si>
  <si>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</si>
  <si>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</si>
  <si>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</si>
  <si>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</si>
  <si>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</si>
  <si>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</si>
  <si>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</si>
  <si>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</si>
  <si>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</si>
  <si>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</si>
  <si>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</si>
  <si>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</si>
  <si>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</si>
  <si>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</si>
  <si>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</si>
  <si>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</si>
  <si>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</si>
  <si>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</si>
  <si>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</si>
  <si>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</si>
  <si>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</si>
  <si>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</si>
  <si>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</si>
  <si>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</si>
  <si>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</si>
  <si>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</si>
  <si>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</si>
  <si>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</si>
  <si>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</si>
  <si>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</si>
  <si>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</si>
  <si>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</si>
  <si>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</si>
  <si>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</si>
  <si>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</si>
  <si>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</si>
  <si>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</si>
  <si>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</si>
  <si>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</si>
  <si>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</si>
  <si>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</si>
  <si>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</si>
  <si>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</si>
  <si>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</si>
  <si>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</si>
  <si>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</si>
  <si>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</si>
  <si>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</si>
  <si>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</si>
  <si>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</si>
  <si>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</si>
  <si>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</si>
  <si>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</si>
  <si>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</si>
  <si>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</si>
  <si>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</si>
  <si>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</si>
  <si>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</si>
  <si>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</si>
  <si>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</si>
  <si>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</si>
  <si>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</si>
  <si>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</si>
  <si>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</si>
  <si>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</si>
  <si>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</si>
  <si>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</si>
  <si>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</si>
  <si>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</si>
  <si>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</si>
  <si>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</si>
  <si>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</si>
  <si>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</si>
  <si>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</si>
  <si>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</si>
  <si>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</si>
  <si>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</si>
  <si>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</si>
  <si>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</si>
  <si>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</si>
  <si>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</si>
  <si>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</si>
  <si>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</si>
  <si>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</si>
  <si>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</si>
  <si>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</si>
  <si>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</si>
  <si>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</si>
  <si>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</si>
  <si>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</si>
  <si>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</si>
  <si>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</si>
  <si>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</si>
  <si>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</si>
  <si>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</si>
  <si>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</si>
  <si>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</si>
  <si>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</si>
  <si>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</si>
  <si>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</si>
  <si>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</si>
  <si>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</si>
  <si>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</si>
  <si>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</si>
  <si>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</si>
  <si>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</si>
  <si>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</si>
  <si>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</si>
  <si>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</si>
  <si>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</si>
  <si>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</si>
  <si>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</si>
  <si>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</si>
  <si>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</si>
  <si>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</si>
  <si>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</si>
  <si>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</si>
  <si>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</si>
  <si>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</si>
  <si>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</si>
  <si>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</si>
  <si>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</si>
  <si>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</si>
  <si>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</si>
  <si>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</si>
  <si>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</si>
  <si>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</si>
  <si>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</si>
  <si>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</si>
  <si>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</si>
  <si>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</si>
  <si>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</si>
  <si>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</si>
  <si>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</si>
  <si>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</si>
  <si>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</si>
  <si>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</si>
  <si>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</si>
  <si>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</si>
  <si>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</si>
  <si>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</si>
  <si>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</si>
  <si>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</si>
  <si>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</si>
  <si>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</si>
  <si>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</si>
  <si>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</si>
  <si>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</si>
  <si>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</si>
  <si>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</si>
  <si>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</si>
  <si>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</si>
  <si>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</si>
  <si>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</si>
  <si>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</si>
  <si>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</si>
  <si>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</si>
  <si>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</si>
  <si>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</si>
  <si>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</si>
  <si>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</si>
  <si>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</si>
  <si>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</si>
  <si>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</si>
  <si>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</si>
  <si>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</si>
  <si>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</si>
  <si>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</si>
  <si>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</si>
  <si>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</si>
  <si>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</si>
  <si>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</si>
  <si>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</si>
  <si>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</si>
  <si>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</si>
  <si>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</si>
  <si>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</si>
  <si>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</si>
  <si>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</si>
  <si>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</si>
  <si>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</si>
  <si>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</si>
  <si>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</si>
  <si>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</si>
  <si>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</si>
  <si>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</si>
  <si>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</si>
  <si>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</si>
  <si>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</si>
  <si>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</si>
  <si>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</si>
  <si>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</si>
  <si>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</si>
  <si>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</si>
  <si>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</si>
  <si>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</si>
  <si>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</si>
  <si>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</si>
  <si>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</si>
  <si>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</si>
  <si>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</si>
  <si>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</si>
  <si>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</si>
  <si>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</si>
  <si>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</si>
  <si>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</si>
  <si>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</si>
  <si>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</si>
  <si>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</si>
  <si>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</si>
  <si>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</si>
  <si>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</si>
  <si>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</si>
  <si>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</si>
  <si>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</si>
  <si>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</si>
  <si>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</si>
  <si>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</si>
  <si>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</si>
  <si>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</si>
  <si>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</si>
  <si>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</si>
  <si>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</si>
  <si>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</si>
  <si>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</si>
  <si>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</si>
  <si>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</si>
  <si>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</si>
  <si>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</si>
  <si>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</si>
  <si>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</si>
  <si>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</si>
  <si>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</si>
  <si>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</si>
  <si>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</si>
  <si>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</si>
  <si>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</si>
  <si>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</si>
  <si>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</si>
  <si>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</si>
  <si>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</si>
  <si>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</si>
  <si>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</si>
  <si>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</si>
  <si>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</si>
  <si>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</si>
  <si>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</si>
  <si>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</si>
  <si>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</si>
  <si>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</si>
  <si>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</si>
  <si>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</si>
  <si>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</si>
  <si>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</si>
  <si>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</si>
  <si>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</si>
  <si>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</si>
  <si>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</si>
  <si>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</si>
  <si>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</si>
  <si>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</si>
  <si>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</si>
  <si>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</si>
  <si>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</si>
  <si>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</si>
  <si>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</si>
  <si>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</si>
  <si>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</si>
  <si>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</si>
  <si>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</si>
  <si>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</si>
  <si>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</si>
  <si>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</si>
  <si>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</si>
  <si>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</si>
  <si>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</si>
  <si>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</si>
  <si>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</si>
  <si>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</si>
  <si>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</si>
  <si>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</si>
  <si>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</si>
  <si>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</si>
  <si>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</si>
  <si>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</si>
  <si>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</si>
  <si>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</si>
  <si>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</si>
  <si>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</si>
  <si>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</si>
  <si>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</si>
  <si>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</si>
  <si>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</si>
  <si>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</si>
  <si>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</si>
  <si>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</si>
  <si>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</si>
  <si>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</si>
  <si>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</si>
  <si>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</si>
  <si>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</si>
  <si>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</si>
  <si>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</si>
  <si>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</si>
  <si>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</si>
  <si>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</si>
  <si>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</si>
  <si>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</si>
  <si>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</si>
  <si>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</si>
  <si>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</si>
  <si>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</si>
  <si>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</si>
  <si>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</si>
  <si>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</si>
  <si>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</si>
  <si>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</si>
  <si>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</si>
  <si>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</si>
  <si>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</si>
  <si>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</si>
  <si>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</si>
  <si>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</si>
  <si>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</si>
  <si>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</si>
  <si>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</si>
  <si>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</si>
  <si>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</si>
  <si>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</si>
  <si>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</si>
  <si>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</si>
  <si>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</si>
  <si>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</si>
  <si>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</si>
  <si>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</si>
  <si>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</si>
  <si>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</si>
  <si>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</si>
  <si>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</si>
  <si>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</si>
  <si>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</si>
  <si>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</si>
  <si>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</si>
  <si>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</si>
  <si>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</si>
  <si>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</si>
  <si>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</si>
  <si>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</si>
  <si>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</si>
  <si>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</si>
  <si>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</si>
  <si>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</si>
  <si>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</si>
  <si>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</si>
  <si>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</si>
  <si>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</si>
  <si>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</si>
  <si>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</si>
  <si>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</si>
  <si>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</si>
  <si>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</si>
  <si>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</si>
  <si>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</si>
  <si>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</si>
  <si>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</si>
  <si>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</si>
  <si>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</si>
  <si>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</si>
  <si>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</si>
  <si>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</si>
  <si>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</si>
  <si>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</si>
  <si>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</si>
  <si>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</si>
  <si>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</si>
  <si>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</si>
  <si>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</si>
  <si>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</si>
  <si>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</si>
  <si>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</si>
  <si>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</si>
  <si>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</si>
  <si>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</si>
  <si>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</si>
  <si>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</si>
  <si>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</si>
  <si>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</si>
  <si>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</si>
  <si>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</si>
  <si>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</si>
  <si>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</si>
  <si>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</si>
  <si>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</si>
  <si>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</si>
  <si>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</si>
  <si>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</si>
  <si>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</si>
  <si>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</si>
  <si>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</si>
  <si>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</si>
  <si>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</si>
  <si>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</si>
  <si>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</si>
  <si>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</si>
  <si>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</si>
  <si>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</si>
  <si>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</si>
  <si>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</si>
  <si>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</si>
  <si>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</si>
  <si>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</si>
  <si>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</si>
  <si>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</si>
  <si>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</si>
  <si>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</si>
  <si>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</si>
  <si>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</si>
  <si>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</si>
  <si>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</si>
  <si>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</si>
  <si>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</si>
  <si>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</si>
  <si>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</si>
  <si>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</si>
  <si>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</si>
  <si>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</si>
  <si>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</si>
  <si>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</si>
  <si>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</si>
  <si>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</si>
  <si>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</si>
  <si>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</si>
  <si>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</si>
  <si>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</si>
  <si>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</si>
  <si>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</si>
  <si>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</si>
  <si>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</si>
  <si>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</si>
  <si>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</si>
  <si>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</si>
  <si>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</si>
  <si>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</si>
  <si>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</si>
  <si>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</si>
  <si>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</si>
  <si>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</si>
  <si>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</si>
  <si>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</si>
  <si>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</si>
  <si>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</si>
  <si>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</si>
  <si>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</si>
  <si>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</si>
  <si>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</si>
  <si>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</si>
  <si>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</si>
  <si>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</si>
  <si>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</si>
  <si>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</si>
  <si>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</si>
  <si>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</si>
  <si>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</si>
  <si>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</si>
  <si>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</si>
  <si>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</si>
  <si>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</si>
  <si>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</si>
  <si>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</si>
  <si>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</si>
  <si>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</si>
  <si>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</si>
  <si>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</si>
  <si>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</si>
  <si>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</si>
  <si>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</si>
  <si>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</si>
  <si>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</si>
  <si>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</si>
  <si>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</si>
  <si>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</si>
  <si>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</si>
  <si>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</si>
  <si>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</si>
  <si>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</si>
  <si>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</si>
  <si>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</si>
  <si>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</si>
  <si>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</si>
  <si>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</si>
  <si>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</si>
  <si>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</si>
  <si>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</si>
  <si>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</si>
  <si>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</si>
  <si>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</si>
  <si>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</si>
  <si>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</si>
  <si>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</si>
  <si>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</si>
  <si>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</si>
  <si>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</si>
  <si>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</si>
  <si>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</si>
  <si>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</si>
  <si>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</si>
  <si>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</si>
  <si>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</si>
  <si>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</si>
  <si>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</si>
  <si>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</si>
  <si>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</si>
  <si>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</si>
  <si>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</si>
  <si>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</si>
  <si>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</si>
  <si>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</si>
  <si>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</si>
  <si>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</si>
  <si>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</si>
  <si>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</si>
  <si>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</si>
  <si>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</si>
  <si>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</si>
  <si>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</si>
  <si>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</si>
  <si>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</si>
  <si>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</si>
  <si>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</si>
  <si>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</si>
  <si>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</si>
  <si>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</si>
  <si>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</si>
  <si>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</si>
  <si>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</si>
  <si>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</si>
  <si>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</si>
  <si>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</si>
  <si>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</si>
  <si>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</si>
  <si>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</si>
  <si>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</si>
  <si>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</si>
  <si>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</si>
  <si>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</si>
  <si>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</si>
  <si>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</si>
  <si>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</si>
  <si>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</si>
  <si>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</si>
  <si>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</si>
  <si>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</si>
  <si>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</si>
  <si>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</si>
  <si>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</si>
  <si>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</si>
  <si>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</si>
  <si>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</si>
  <si>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</si>
  <si>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</si>
  <si>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</si>
  <si>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</si>
  <si>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</si>
  <si>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</si>
  <si>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</si>
  <si>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</si>
  <si>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</si>
  <si>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</si>
  <si>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</si>
  <si>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</si>
  <si>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</si>
  <si>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</si>
  <si>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</si>
  <si>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</si>
  <si>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</si>
  <si>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</si>
  <si>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</si>
  <si>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</si>
  <si>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</si>
  <si>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</si>
  <si>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</si>
  <si>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</si>
  <si>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</si>
  <si>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</si>
  <si>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</si>
  <si>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</si>
  <si>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</si>
  <si>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</si>
  <si>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</si>
  <si>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</si>
  <si>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</si>
  <si>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</si>
  <si>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</si>
  <si>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</si>
  <si>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</si>
  <si>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</si>
  <si>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</si>
  <si>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</si>
  <si>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</si>
  <si>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</si>
  <si>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</si>
  <si>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</si>
  <si>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</si>
  <si>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</si>
  <si>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</si>
  <si>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</si>
  <si>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</si>
  <si>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</si>
  <si>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</si>
  <si>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</si>
  <si>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</si>
  <si>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</si>
  <si>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</si>
  <si>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</si>
  <si>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</si>
  <si>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</si>
  <si>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</si>
  <si>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</si>
  <si>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</si>
  <si>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</si>
  <si>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</si>
  <si>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</si>
  <si>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</si>
  <si>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</si>
  <si>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</si>
  <si>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</si>
  <si>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</si>
  <si>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</si>
  <si>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</si>
  <si>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</si>
  <si>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</si>
  <si>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</si>
  <si>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</si>
  <si>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</si>
  <si>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</si>
  <si>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</si>
  <si>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</si>
  <si>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</si>
  <si>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</si>
  <si>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</si>
  <si>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</si>
  <si>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</si>
  <si>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</si>
  <si>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</si>
  <si>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</si>
  <si>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</si>
  <si>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</si>
  <si>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</si>
  <si>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</si>
  <si>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</si>
  <si>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</si>
  <si>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</si>
  <si>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</si>
  <si>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</si>
  <si>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</si>
  <si>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</si>
  <si>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</si>
  <si>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</si>
  <si>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</si>
  <si>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</si>
  <si>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</si>
  <si>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</si>
  <si>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</si>
  <si>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</si>
  <si>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</si>
  <si>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</si>
  <si>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</si>
  <si>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</si>
  <si>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</si>
  <si>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</si>
  <si>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</si>
  <si>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</si>
  <si>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</si>
  <si>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</si>
  <si>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</si>
  <si>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</si>
  <si>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</si>
  <si>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</si>
  <si>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</si>
  <si>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</si>
  <si>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</si>
  <si>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</si>
  <si>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</si>
  <si>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</si>
  <si>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</si>
  <si>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</si>
  <si>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</si>
  <si>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</si>
  <si>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</si>
  <si>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</si>
  <si>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</si>
  <si>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</si>
  <si>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</si>
  <si>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</si>
  <si>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</si>
  <si>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</si>
  <si>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</si>
  <si>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</si>
  <si>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</si>
  <si>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</si>
  <si>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</si>
  <si>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</si>
  <si>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</si>
  <si>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</si>
  <si>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</si>
  <si>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</si>
  <si>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</si>
  <si>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</si>
  <si>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</si>
  <si>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</si>
  <si>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</si>
  <si>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</si>
  <si>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</si>
  <si>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</si>
  <si>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</si>
  <si>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</si>
  <si>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</si>
  <si>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</si>
  <si>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</si>
  <si>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</si>
  <si>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</si>
  <si>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</si>
  <si>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</si>
  <si>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</si>
  <si>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</si>
  <si>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</si>
  <si>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</si>
  <si>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</si>
  <si>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</si>
  <si>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</si>
  <si>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</si>
  <si>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</si>
  <si>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</si>
  <si>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</si>
  <si>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</si>
  <si>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</si>
  <si>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</si>
  <si>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</si>
  <si>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</si>
  <si>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</si>
  <si>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</si>
  <si>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</si>
  <si>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</si>
  <si>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</si>
  <si>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</si>
  <si>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</si>
  <si>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</si>
  <si>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</si>
  <si>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</si>
  <si>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</si>
  <si>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</si>
  <si>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</si>
  <si>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</si>
  <si>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</si>
  <si>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</si>
  <si>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</si>
  <si>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</si>
  <si>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</si>
  <si>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</si>
  <si>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</si>
  <si>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</si>
  <si>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</si>
  <si>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</si>
  <si>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</si>
  <si>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</si>
  <si>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</si>
  <si>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</si>
  <si>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</si>
  <si>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</si>
  <si>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</si>
  <si>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</si>
  <si>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</si>
  <si>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</si>
  <si>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</si>
  <si>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</si>
  <si>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</si>
  <si>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</si>
  <si>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</si>
  <si>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</si>
  <si>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</si>
  <si>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</si>
  <si>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</si>
  <si>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</si>
  <si>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</si>
  <si>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</si>
  <si>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</si>
  <si>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</si>
  <si>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</si>
  <si>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</si>
  <si>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</si>
  <si>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</si>
  <si>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</si>
  <si>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</si>
  <si>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</si>
  <si>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</si>
  <si>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</si>
  <si>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</si>
  <si>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</si>
  <si>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</si>
  <si>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</si>
  <si>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</si>
  <si>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</si>
  <si>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</si>
  <si>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</si>
  <si>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</si>
  <si>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</si>
  <si>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</si>
  <si>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</si>
  <si>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</si>
  <si>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</si>
  <si>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</si>
  <si>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</si>
  <si>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</si>
  <si>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</si>
  <si>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</si>
  <si>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</si>
  <si>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</si>
  <si>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</si>
  <si>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</si>
  <si>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</si>
  <si>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</si>
  <si>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</si>
  <si>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</si>
  <si>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</si>
  <si>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</si>
  <si>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</si>
  <si>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</si>
  <si>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</si>
  <si>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</si>
  <si>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</si>
  <si>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</si>
  <si>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</si>
  <si>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</si>
  <si>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</si>
  <si>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</si>
  <si>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</si>
  <si>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</si>
  <si>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</si>
  <si>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</si>
  <si>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</si>
  <si>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</si>
  <si>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</si>
  <si>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</si>
  <si>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</si>
  <si>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</si>
  <si>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</si>
  <si>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</si>
  <si>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</si>
  <si>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</si>
  <si>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</si>
  <si>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</si>
  <si>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</si>
  <si>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</si>
  <si>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</si>
  <si>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</si>
  <si>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</si>
  <si>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</si>
  <si>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</si>
  <si>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</si>
  <si>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</si>
  <si>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</si>
  <si>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</si>
  <si>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</si>
  <si>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</si>
  <si>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</si>
  <si>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</si>
  <si>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</si>
  <si>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</si>
  <si>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</si>
  <si>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</si>
  <si>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</si>
  <si>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</si>
  <si>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</si>
  <si>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</si>
  <si>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</si>
  <si>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</si>
  <si>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</si>
  <si>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</si>
  <si>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</si>
  <si>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</si>
  <si>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</si>
  <si>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</si>
  <si>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</si>
  <si>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</si>
  <si>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</si>
  <si>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</si>
  <si>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</si>
  <si>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</si>
  <si>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</si>
  <si>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</si>
  <si>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</si>
  <si>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</si>
  <si>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</si>
  <si>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</si>
  <si>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</si>
  <si>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</si>
  <si>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</si>
  <si>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</si>
  <si>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</si>
  <si>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</si>
  <si>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</si>
  <si>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</si>
  <si>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</si>
  <si>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</si>
  <si>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</si>
  <si>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</si>
  <si>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</si>
  <si>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</si>
  <si>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</si>
  <si>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</si>
  <si>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</si>
  <si>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</si>
  <si>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</si>
  <si>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</si>
  <si>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</si>
  <si>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</si>
  <si>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</si>
  <si>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</si>
  <si>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</si>
  <si>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</si>
  <si>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</si>
  <si>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</si>
  <si>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</si>
  <si>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</si>
  <si>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</si>
  <si>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</si>
  <si>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</si>
  <si>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</si>
  <si>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</si>
  <si>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</si>
  <si>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</si>
  <si>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</si>
  <si>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</si>
  <si>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</si>
  <si>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</si>
  <si>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</si>
  <si>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</si>
  <si>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</si>
  <si>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</si>
  <si>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</si>
  <si>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</si>
  <si>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</si>
  <si>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</si>
  <si>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</si>
  <si>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</si>
  <si>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</si>
  <si>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</si>
  <si>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</si>
  <si>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</si>
  <si>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</si>
  <si>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</si>
  <si>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</si>
  <si>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</si>
  <si>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</si>
  <si>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</si>
  <si>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</si>
  <si>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</si>
  <si>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</si>
  <si>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</si>
  <si>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</si>
  <si>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</si>
  <si>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</si>
  <si>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</si>
  <si>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</si>
  <si>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</si>
  <si>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</si>
  <si>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</si>
  <si>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</si>
  <si>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</si>
  <si>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</si>
  <si>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</si>
  <si>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</si>
  <si>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</si>
  <si>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</si>
  <si>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</si>
  <si>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</si>
  <si>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</si>
  <si>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</si>
  <si>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</si>
  <si>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</si>
  <si>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</si>
  <si>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</si>
  <si>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</si>
  <si>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</si>
  <si>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</si>
  <si>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</si>
  <si>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</si>
  <si>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</si>
  <si>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</si>
  <si>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</si>
  <si>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</si>
  <si>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</si>
  <si>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</si>
  <si>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</si>
  <si>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</si>
  <si>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</si>
  <si>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</si>
  <si>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</si>
  <si>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</si>
  <si>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</si>
  <si>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</si>
  <si>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</si>
  <si>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</si>
  <si>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</si>
  <si>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</si>
  <si>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</si>
  <si>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</si>
  <si>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</si>
  <si>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</si>
  <si>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</si>
  <si>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</si>
  <si>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</si>
  <si>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</si>
  <si>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</si>
  <si>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</si>
  <si>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</si>
  <si>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</si>
  <si>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</si>
  <si>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</si>
  <si>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</si>
  <si>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</si>
  <si>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</si>
  <si>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</si>
  <si>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</si>
  <si>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</si>
  <si>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</si>
  <si>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</si>
  <si>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</si>
  <si>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</si>
  <si>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</si>
  <si>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</si>
  <si>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</si>
  <si>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</si>
  <si>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</si>
  <si>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</si>
  <si>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</si>
  <si>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</si>
  <si>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</si>
  <si>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</si>
  <si>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</si>
  <si>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</si>
  <si>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</si>
  <si>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</si>
  <si>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</si>
  <si>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</si>
  <si>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</si>
  <si>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</si>
  <si>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</si>
  <si>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</si>
  <si>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</si>
  <si>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</si>
  <si>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</si>
  <si>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</si>
  <si>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</si>
  <si>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</si>
  <si>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</si>
  <si>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</si>
  <si>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</si>
  <si>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</si>
  <si>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</si>
  <si>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</si>
  <si>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</si>
  <si>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</si>
  <si>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</si>
  <si>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</si>
  <si>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</si>
  <si>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</si>
  <si>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</si>
  <si>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</si>
  <si>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</si>
  <si>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</si>
  <si>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</si>
  <si>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</si>
  <si>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</si>
  <si>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</si>
  <si>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</si>
  <si>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</si>
  <si>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</si>
  <si>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</si>
  <si>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</si>
  <si>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</si>
  <si>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</si>
  <si>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</si>
  <si>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</si>
  <si>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</si>
  <si>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</si>
  <si>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</si>
  <si>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</si>
  <si>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</si>
  <si>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</si>
  <si>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</si>
  <si>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</si>
  <si>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</si>
  <si>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</si>
  <si>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</si>
  <si>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</si>
  <si>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</si>
  <si>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</si>
  <si>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</si>
  <si>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</si>
  <si>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</si>
  <si>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</si>
  <si>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</si>
  <si>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</si>
  <si>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</si>
  <si>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</si>
  <si>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</si>
  <si>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</si>
  <si>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</si>
  <si>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</si>
  <si>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</si>
  <si>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</si>
  <si>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</si>
  <si>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</si>
  <si>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</si>
  <si>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</si>
  <si>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</si>
  <si>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</si>
  <si>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</si>
  <si>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</si>
  <si>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</si>
  <si>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</si>
  <si>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</si>
  <si>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</si>
  <si>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</si>
  <si>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</si>
  <si>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</si>
  <si>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</si>
  <si>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</si>
  <si>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</si>
  <si>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</si>
  <si>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</si>
  <si>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</si>
  <si>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</si>
  <si>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</si>
  <si>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</si>
  <si>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</si>
  <si>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</si>
  <si>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</si>
  <si>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</si>
  <si>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</si>
  <si>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</si>
  <si>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</si>
  <si>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</si>
  <si>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</si>
  <si>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</si>
  <si>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</si>
  <si>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</si>
  <si>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</si>
  <si>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</si>
  <si>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</si>
  <si>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</si>
  <si>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</si>
  <si>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</si>
  <si>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</si>
  <si>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</si>
  <si>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</si>
  <si>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</si>
  <si>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</si>
  <si>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</si>
  <si>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</si>
  <si>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</si>
  <si>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</si>
  <si>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</si>
  <si>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</si>
  <si>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</si>
  <si>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</si>
  <si>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</si>
  <si>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</si>
  <si>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</si>
  <si>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</si>
  <si>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</si>
  <si>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</si>
  <si>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</si>
  <si>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</si>
  <si>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</si>
  <si>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</si>
  <si>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</si>
  <si>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</si>
  <si>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</si>
  <si>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</si>
  <si>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</si>
  <si>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</si>
  <si>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</si>
  <si>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</si>
  <si>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</si>
  <si>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</si>
  <si>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</si>
  <si>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</si>
  <si>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</si>
  <si>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</si>
  <si>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</si>
  <si>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</si>
  <si>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</si>
  <si>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</si>
  <si>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</si>
  <si>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</si>
  <si>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</si>
  <si>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</si>
  <si>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</si>
  <si>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</si>
  <si>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</si>
  <si>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</si>
  <si>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</si>
  <si>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</si>
  <si>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</si>
  <si>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</si>
  <si>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</si>
  <si>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</si>
  <si>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</si>
  <si>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</si>
  <si>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</si>
  <si>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</si>
  <si>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</si>
  <si>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</si>
  <si>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</si>
  <si>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</si>
  <si>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</si>
  <si>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</si>
  <si>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</si>
  <si>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</si>
  <si>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</si>
  <si>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</si>
  <si>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</si>
  <si>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</si>
  <si>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</si>
  <si>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</si>
  <si>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</si>
  <si>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</si>
  <si>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</si>
  <si>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</si>
  <si>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</si>
  <si>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</si>
  <si>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</si>
  <si>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</si>
  <si>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</si>
  <si>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</si>
  <si>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</si>
  <si>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</si>
  <si>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</si>
  <si>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</si>
  <si>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</si>
  <si>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</si>
  <si>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</si>
  <si>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</si>
  <si>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</si>
  <si>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</si>
  <si>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</si>
  <si>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</si>
  <si>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</si>
  <si>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</si>
  <si>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</si>
  <si>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</si>
  <si>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</si>
  <si>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</si>
  <si>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</si>
  <si>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</si>
  <si>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</si>
  <si>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</si>
  <si>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</si>
  <si>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</si>
  <si>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</si>
  <si>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</si>
  <si>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</si>
  <si>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</si>
  <si>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</si>
  <si>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</si>
  <si>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</si>
  <si>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</si>
  <si>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</si>
  <si>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</si>
  <si>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</si>
  <si>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</si>
  <si>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</si>
  <si>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</si>
  <si>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</si>
  <si>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</si>
  <si>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</si>
  <si>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</si>
  <si>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</si>
  <si>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</si>
  <si>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</si>
  <si>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</si>
  <si>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</si>
  <si>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</si>
  <si>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</si>
  <si>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</si>
  <si>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</si>
  <si>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</si>
  <si>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</si>
  <si>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</si>
  <si>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</si>
  <si>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</si>
  <si>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</si>
  <si>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</si>
  <si>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</si>
  <si>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</si>
  <si>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</si>
  <si>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</si>
  <si>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</si>
  <si>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</si>
  <si>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</si>
  <si>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</si>
  <si>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</si>
  <si>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</si>
  <si>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</si>
  <si>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</si>
  <si>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</si>
  <si>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</si>
  <si>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</si>
  <si>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</si>
  <si>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</si>
  <si>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</si>
  <si>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</si>
  <si>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</si>
  <si>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</si>
  <si>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</si>
  <si>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</si>
  <si>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</si>
  <si>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</si>
  <si>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</si>
  <si>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</si>
  <si>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</si>
  <si>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</si>
  <si>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</si>
  <si>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</si>
  <si>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</si>
  <si>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</si>
  <si>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</si>
  <si>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</si>
  <si>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</si>
  <si>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</si>
  <si>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</si>
  <si>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</si>
  <si>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</si>
  <si>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</si>
  <si>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</si>
  <si>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</si>
  <si>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</si>
  <si>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</si>
  <si>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</si>
  <si>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</si>
  <si>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</si>
  <si>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</si>
  <si>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</si>
  <si>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</si>
  <si>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</si>
  <si>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</si>
  <si>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</si>
  <si>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</si>
  <si>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</si>
  <si>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</si>
  <si>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</si>
  <si>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</si>
  <si>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</si>
  <si>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</si>
  <si>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</si>
  <si>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</si>
  <si>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</si>
  <si>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</si>
  <si>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</si>
  <si>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</si>
  <si>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</si>
  <si>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</si>
  <si>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</si>
  <si>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</si>
  <si>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</si>
  <si>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</si>
  <si>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</si>
  <si>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</si>
  <si>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</si>
  <si>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</si>
  <si>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</si>
  <si>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</si>
  <si>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</si>
  <si>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</si>
  <si>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</si>
  <si>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</si>
  <si>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</si>
  <si>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</si>
  <si>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</si>
  <si>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</si>
  <si>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</si>
  <si>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</si>
  <si>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</si>
  <si>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</si>
  <si>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</si>
  <si>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</si>
  <si>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</si>
  <si>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</si>
  <si>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</si>
  <si>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</si>
  <si>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</si>
  <si>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</si>
  <si>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</si>
  <si>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</si>
  <si>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</si>
  <si>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</si>
  <si>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</si>
  <si>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</si>
  <si>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</si>
  <si>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</si>
  <si>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</si>
  <si>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</si>
  <si>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</si>
  <si>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</si>
  <si>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</si>
  <si>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</si>
  <si>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</si>
  <si>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</si>
  <si>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</si>
  <si>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</si>
  <si>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</si>
  <si>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</si>
  <si>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</si>
  <si>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</si>
  <si>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</si>
  <si>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</si>
  <si>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</si>
  <si>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</si>
  <si>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</si>
  <si>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</si>
  <si>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</si>
  <si>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</si>
  <si>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</si>
  <si>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</si>
  <si>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</si>
  <si>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</si>
  <si>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</si>
  <si>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</si>
  <si>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</si>
  <si>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</si>
  <si>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</si>
  <si>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</si>
  <si>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</si>
  <si>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</si>
  <si>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</si>
  <si>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</si>
  <si>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</si>
  <si>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</si>
  <si>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</si>
  <si>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</si>
  <si>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</si>
  <si>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</si>
  <si>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</si>
  <si>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</si>
  <si>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</si>
  <si>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</si>
  <si>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</si>
  <si>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</si>
  <si>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</si>
  <si>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</si>
  <si>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</si>
  <si>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</si>
  <si>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</si>
  <si>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</si>
  <si>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</si>
  <si>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</si>
  <si>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</si>
  <si>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</si>
  <si>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</si>
  <si>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</si>
  <si>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</si>
  <si>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</si>
  <si>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</si>
  <si>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</si>
  <si>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</si>
  <si>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</si>
  <si>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</si>
  <si>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</si>
  <si>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</si>
  <si>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</si>
  <si>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</si>
  <si>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</si>
  <si>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</si>
  <si>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</si>
  <si>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</si>
  <si>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</si>
  <si>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</si>
  <si>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</si>
  <si>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</si>
  <si>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</si>
  <si>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</si>
  <si>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</si>
  <si>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</si>
  <si>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</si>
  <si>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</si>
  <si>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</si>
  <si>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</si>
  <si>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</si>
  <si>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</si>
  <si>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</si>
  <si>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</si>
  <si>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</si>
  <si>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</si>
  <si>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</si>
  <si>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</si>
  <si>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</si>
  <si>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</si>
  <si>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</si>
  <si>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</si>
  <si>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</si>
  <si>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</si>
  <si>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</si>
  <si>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</si>
  <si>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</si>
  <si>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</si>
  <si>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</si>
  <si>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</si>
  <si>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</si>
  <si>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</si>
  <si>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</si>
  <si>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</si>
  <si>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</si>
  <si>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</si>
  <si>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</si>
  <si>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</si>
  <si>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</si>
  <si>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</si>
  <si>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</si>
  <si>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</si>
  <si>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</si>
  <si>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</si>
  <si>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</si>
  <si>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</si>
  <si>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</si>
  <si>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</si>
  <si>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</si>
  <si>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</si>
  <si>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</si>
  <si>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</si>
  <si>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</si>
  <si>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</si>
  <si>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</si>
  <si>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</si>
  <si>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</si>
  <si>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</si>
  <si>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</si>
  <si>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</si>
  <si>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</si>
  <si>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</si>
  <si>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</si>
  <si>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</si>
  <si>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</si>
  <si>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</si>
  <si>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</si>
  <si>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</si>
  <si>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</si>
  <si>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</si>
  <si>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</si>
  <si>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</si>
  <si>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</si>
  <si>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</si>
  <si>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</si>
  <si>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</si>
  <si>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</si>
  <si>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</si>
  <si>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</si>
  <si>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</si>
  <si>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</si>
  <si>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</si>
  <si>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</si>
  <si>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</si>
  <si>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</si>
  <si>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</si>
  <si>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</si>
  <si>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</si>
  <si>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</si>
  <si>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</si>
  <si>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</si>
  <si>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</si>
  <si>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</si>
  <si>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</si>
  <si>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</si>
  <si>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</si>
  <si>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</si>
  <si>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</si>
  <si>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</si>
  <si>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</si>
  <si>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</si>
  <si>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</si>
  <si>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</si>
  <si>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</si>
  <si>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</si>
  <si>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</si>
  <si>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</si>
  <si>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</si>
  <si>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</si>
  <si>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</si>
  <si>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</si>
  <si>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</si>
  <si>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</si>
  <si>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</si>
  <si>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</si>
  <si>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</si>
  <si>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</si>
  <si>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</si>
  <si>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</si>
  <si>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</si>
  <si>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</si>
  <si>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</si>
  <si>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</si>
  <si>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</si>
  <si>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</si>
  <si>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</si>
  <si>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</si>
  <si>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</si>
  <si>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</si>
  <si>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</si>
  <si>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</si>
  <si>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</si>
  <si>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</si>
  <si>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</si>
  <si>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</si>
  <si>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</si>
  <si>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</si>
  <si>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</si>
  <si>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</si>
  <si>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</si>
  <si>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</si>
  <si>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</si>
  <si>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</si>
  <si>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</si>
  <si>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</si>
  <si>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</si>
  <si>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</si>
  <si>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</si>
  <si>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</si>
  <si>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</si>
  <si>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</si>
  <si>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</si>
  <si>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</si>
  <si>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</si>
  <si>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</si>
  <si>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</si>
  <si>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</si>
  <si>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</si>
  <si>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</si>
  <si>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</si>
  <si>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</si>
  <si>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</si>
  <si>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</si>
  <si>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</si>
  <si>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</si>
  <si>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</si>
  <si>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</si>
  <si>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</si>
  <si>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</si>
  <si>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</si>
  <si>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</si>
  <si>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</si>
  <si>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</si>
  <si>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</si>
  <si>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</si>
  <si>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</si>
  <si>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</si>
  <si>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</si>
  <si>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</si>
  <si>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</si>
  <si>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</si>
  <si>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</si>
  <si>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</si>
  <si>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</si>
  <si>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</si>
  <si>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</si>
  <si>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</si>
  <si>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</si>
  <si>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</si>
  <si>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</si>
  <si>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</si>
  <si>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</si>
  <si>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</si>
  <si>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</si>
  <si>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</si>
  <si>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</si>
  <si>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</si>
  <si>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</si>
  <si>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</si>
  <si>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</si>
  <si>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</si>
  <si>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</si>
  <si>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</si>
  <si>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</si>
  <si>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</si>
  <si>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</si>
  <si>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</si>
  <si>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</si>
  <si>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</si>
  <si>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</si>
  <si>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</si>
  <si>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</si>
  <si>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</si>
  <si>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</si>
  <si>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</si>
  <si>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</si>
  <si>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</si>
  <si>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</si>
  <si>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</si>
  <si>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</si>
  <si>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</si>
  <si>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</si>
  <si>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</si>
  <si>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</si>
  <si>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</si>
  <si>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</si>
  <si>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</si>
  <si>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</si>
  <si>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</si>
  <si>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</si>
  <si>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</si>
  <si>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</si>
  <si>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</si>
  <si>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</si>
  <si>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</si>
  <si>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</si>
  <si>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</si>
  <si>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</si>
  <si>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</si>
  <si>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</si>
  <si>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</si>
  <si>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</si>
  <si>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</si>
  <si>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</si>
  <si>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</si>
  <si>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</si>
  <si>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</si>
  <si>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</si>
  <si>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</si>
  <si>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</si>
  <si>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</si>
  <si>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</si>
  <si>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</si>
  <si>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</si>
  <si>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</si>
  <si>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</si>
  <si>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</si>
  <si>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</si>
  <si>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</si>
  <si>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</si>
  <si>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</si>
  <si>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</si>
  <si>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</si>
  <si>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</si>
  <si>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</si>
  <si>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</si>
  <si>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</si>
  <si>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</si>
  <si>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</si>
  <si>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</si>
  <si>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</si>
  <si>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</si>
  <si>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</si>
  <si>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</si>
  <si>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</si>
  <si>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</si>
  <si>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</si>
  <si>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</si>
  <si>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</si>
  <si>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</si>
  <si>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</si>
  <si>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</si>
  <si>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</si>
  <si>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</si>
  <si>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</si>
  <si>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</si>
  <si>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</si>
  <si>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</si>
  <si>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</si>
  <si>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</si>
  <si>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</si>
  <si>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</si>
  <si>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</si>
  <si>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</si>
  <si>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</si>
  <si>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</si>
  <si>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</si>
  <si>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</si>
  <si>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</si>
  <si>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</si>
  <si>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</si>
  <si>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</si>
  <si>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</si>
  <si>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</si>
  <si>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</si>
  <si>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</si>
  <si>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</si>
  <si>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</si>
  <si>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</si>
  <si>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</si>
  <si>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</si>
  <si>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</si>
  <si>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</si>
  <si>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</si>
  <si>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</si>
  <si>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</si>
  <si>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</si>
  <si>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</si>
  <si>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</si>
  <si>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</si>
  <si>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</si>
  <si>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</si>
  <si>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</si>
  <si>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</si>
  <si>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</si>
  <si>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</si>
  <si>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</si>
  <si>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</si>
  <si>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</si>
  <si>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</si>
  <si>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</si>
  <si>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</si>
  <si>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</si>
  <si>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</si>
  <si>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</si>
  <si>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</si>
  <si>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</si>
  <si>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</si>
  <si>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</si>
  <si>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</si>
  <si>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</si>
  <si>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</si>
  <si>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</si>
  <si>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</si>
  <si>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</si>
  <si>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</si>
  <si>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</si>
  <si>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</si>
  <si>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</si>
  <si>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</si>
  <si>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</si>
  <si>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</si>
  <si>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</si>
  <si>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</si>
  <si>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</si>
  <si>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</si>
  <si>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</si>
  <si>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</si>
  <si>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</si>
  <si>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</si>
  <si>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</si>
  <si>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</si>
  <si>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</si>
  <si>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</si>
  <si>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</si>
  <si>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</si>
  <si>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</si>
  <si>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</si>
  <si>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</si>
  <si>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</si>
  <si>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</si>
  <si>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</si>
  <si>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</si>
  <si>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</si>
  <si>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</si>
  <si>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</si>
  <si>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</si>
  <si>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</si>
  <si>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</si>
  <si>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</si>
  <si>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</si>
  <si>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</si>
  <si>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</si>
  <si>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</si>
  <si>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</si>
  <si>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</si>
  <si>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</si>
  <si>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</si>
  <si>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</si>
  <si>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</si>
  <si>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</si>
  <si>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</si>
  <si>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</si>
  <si>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</si>
  <si>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</si>
  <si>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</si>
  <si>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</si>
  <si>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</si>
  <si>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</si>
  <si>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</si>
  <si>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</si>
  <si>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</si>
  <si>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</si>
  <si>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</si>
  <si>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</si>
  <si>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</si>
  <si>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</si>
  <si>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</si>
  <si>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</si>
  <si>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</si>
  <si>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</si>
  <si>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</si>
  <si>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</si>
  <si>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</si>
  <si>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</si>
  <si>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</si>
  <si>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</si>
  <si>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</si>
  <si>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</si>
  <si>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</si>
  <si>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</si>
  <si>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</si>
  <si>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</si>
  <si>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</si>
  <si>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</si>
  <si>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</si>
  <si>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</si>
  <si>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</si>
  <si>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</si>
  <si>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</si>
  <si>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</si>
  <si>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</si>
  <si>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</si>
  <si>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</si>
  <si>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</si>
  <si>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</si>
  <si>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</si>
  <si>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</si>
  <si>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</si>
  <si>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</si>
  <si>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</si>
  <si>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</si>
  <si>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</si>
  <si>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</si>
  <si>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</si>
  <si>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</si>
  <si>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</si>
  <si>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</si>
  <si>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</si>
  <si>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</si>
  <si>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</si>
  <si>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</si>
  <si>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</si>
  <si>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</si>
  <si>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</si>
  <si>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</si>
  <si>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</si>
  <si>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</si>
  <si>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</si>
  <si>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</si>
  <si>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</si>
  <si>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</si>
  <si>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</si>
  <si>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</si>
  <si>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</si>
  <si>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</si>
  <si>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</si>
  <si>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</si>
  <si>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</si>
  <si>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</si>
  <si>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</si>
  <si>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</si>
  <si>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</si>
  <si>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</si>
  <si>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</si>
  <si>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</si>
  <si>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</si>
  <si>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</si>
  <si>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</si>
  <si>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</si>
  <si>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</si>
  <si>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</si>
  <si>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</si>
  <si>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</si>
  <si>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</si>
  <si>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</si>
  <si>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</si>
  <si>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</si>
  <si>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</si>
  <si>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</si>
  <si>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</si>
  <si>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</si>
  <si>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</si>
  <si>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</si>
  <si>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</si>
  <si>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</si>
  <si>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</si>
  <si>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</si>
  <si>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</si>
  <si>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</si>
  <si>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</si>
  <si>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</si>
  <si>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</si>
  <si>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</si>
  <si>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</si>
  <si>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</si>
  <si>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</si>
  <si>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</si>
  <si>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</si>
  <si>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</si>
  <si>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</si>
  <si>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</si>
  <si>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</si>
  <si>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</si>
  <si>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</si>
  <si>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</si>
  <si>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</si>
  <si>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</si>
  <si>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</si>
  <si>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</si>
  <si>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</si>
  <si>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</si>
  <si>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</si>
  <si>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</si>
  <si>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</si>
  <si>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</si>
  <si>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</si>
  <si>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</si>
  <si>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</si>
  <si>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</si>
  <si>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</si>
  <si>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</si>
  <si>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</si>
  <si>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</si>
  <si>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</si>
  <si>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</si>
  <si>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</si>
  <si>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</si>
  <si>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</si>
  <si>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</si>
  <si>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</si>
  <si>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</si>
  <si>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</si>
  <si>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</si>
  <si>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</si>
  <si>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</si>
  <si>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</si>
  <si>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</si>
  <si>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</si>
  <si>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</si>
  <si>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</si>
  <si>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</si>
  <si>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</si>
  <si>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</si>
  <si>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</si>
  <si>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</si>
  <si>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</si>
  <si>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</si>
  <si>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</si>
  <si>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</si>
  <si>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</si>
  <si>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</si>
  <si>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</si>
  <si>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</si>
  <si>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</si>
  <si>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</si>
  <si>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</si>
  <si>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</si>
  <si>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</si>
  <si>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</si>
  <si>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</si>
  <si>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</si>
  <si>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</si>
  <si>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</si>
  <si>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</si>
  <si>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</si>
  <si>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</si>
  <si>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</si>
  <si>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</si>
  <si>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</si>
  <si>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</si>
  <si>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</si>
  <si>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</si>
  <si>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</si>
  <si>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</si>
  <si>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</si>
  <si>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</si>
  <si>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</si>
  <si>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</si>
  <si>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</si>
  <si>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</si>
  <si>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</si>
  <si>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</si>
  <si>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</si>
  <si>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</si>
  <si>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</si>
  <si>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</si>
  <si>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</si>
  <si>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</si>
  <si>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</si>
  <si>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</si>
  <si>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</si>
  <si>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</si>
  <si>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</si>
  <si>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</si>
  <si>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</si>
  <si>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</si>
  <si>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</si>
  <si>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</si>
  <si>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</si>
  <si>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</si>
  <si>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</si>
  <si>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</si>
  <si>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</si>
  <si>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</si>
  <si>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</si>
  <si>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</si>
  <si>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</si>
  <si>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</si>
  <si>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</si>
  <si>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</si>
  <si>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</si>
  <si>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</si>
  <si>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</si>
  <si>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</si>
  <si>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</si>
  <si>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</si>
  <si>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</si>
  <si>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</si>
  <si>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</si>
  <si>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</si>
  <si>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</si>
  <si>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</si>
  <si>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</si>
  <si>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</si>
  <si>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</si>
  <si>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</si>
  <si>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</si>
  <si>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</si>
  <si>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</si>
  <si>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</si>
  <si>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</si>
  <si>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</si>
  <si>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</si>
  <si>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</si>
  <si>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</si>
  <si>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</si>
  <si>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</si>
  <si>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</si>
  <si>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</si>
  <si>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</si>
  <si>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</si>
  <si>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</si>
  <si>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</si>
  <si>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</si>
  <si>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</si>
  <si>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</si>
  <si>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</si>
  <si>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</si>
  <si>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</si>
  <si>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</si>
  <si>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</si>
  <si>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</si>
  <si>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</si>
  <si>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</si>
  <si>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</si>
  <si>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</si>
  <si>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</si>
  <si>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</si>
  <si>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</si>
  <si>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</si>
  <si>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</si>
  <si>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</si>
  <si>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</si>
  <si>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</si>
  <si>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</si>
  <si>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</si>
  <si>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</si>
  <si>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</si>
  <si>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</si>
  <si>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</si>
  <si>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</si>
  <si>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</si>
  <si>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</si>
  <si>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</si>
  <si>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</si>
  <si>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</si>
  <si>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</si>
  <si>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</si>
  <si>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</si>
  <si>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</si>
  <si>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</si>
  <si>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</si>
  <si>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</si>
  <si>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</si>
  <si>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</si>
  <si>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</si>
  <si>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</si>
  <si>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</si>
  <si>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</si>
  <si>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</si>
  <si>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</si>
  <si>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</si>
  <si>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</si>
  <si>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</si>
  <si>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</si>
  <si>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</si>
  <si>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</si>
  <si>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</si>
  <si>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</si>
  <si>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</si>
  <si>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</si>
  <si>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</si>
  <si>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</si>
  <si>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</si>
  <si>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</si>
  <si>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</si>
  <si>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</si>
  <si>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</si>
  <si>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</si>
  <si>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</si>
  <si>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</si>
  <si>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</si>
  <si>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</si>
  <si>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</si>
  <si>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</si>
  <si>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</si>
  <si>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</si>
  <si>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</si>
  <si>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</si>
  <si>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</si>
  <si>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</si>
  <si>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</si>
  <si>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</si>
  <si>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</si>
  <si>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</si>
  <si>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</si>
  <si>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</si>
  <si>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</si>
  <si>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</si>
  <si>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</si>
  <si>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</si>
  <si>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</si>
  <si>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</si>
  <si>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</si>
  <si>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</si>
  <si>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</si>
  <si>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</si>
  <si>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</si>
  <si>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</si>
  <si>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</si>
  <si>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</si>
  <si>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</si>
  <si>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</si>
  <si>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</si>
  <si>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</si>
  <si>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</si>
  <si>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</si>
  <si>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</si>
  <si>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</si>
  <si>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</si>
  <si>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</si>
  <si>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</si>
  <si>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</si>
  <si>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</si>
  <si>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</si>
  <si>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</si>
  <si>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</si>
  <si>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</si>
  <si>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</si>
  <si>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</si>
  <si>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</si>
  <si>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</si>
  <si>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</si>
  <si>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</si>
  <si>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</si>
  <si>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</si>
  <si>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</si>
  <si>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</si>
  <si>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</si>
  <si>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</si>
  <si>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</si>
  <si>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</si>
  <si>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</si>
  <si>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</si>
  <si>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</si>
  <si>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</si>
  <si>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</si>
  <si>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</si>
  <si>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</si>
  <si>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</si>
  <si>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</si>
  <si>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</si>
  <si>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</si>
  <si>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</si>
  <si>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</si>
  <si>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</si>
  <si>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</si>
  <si>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</si>
  <si>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</si>
  <si>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</si>
  <si>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</si>
  <si>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</si>
  <si>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</si>
  <si>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</si>
  <si>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</si>
  <si>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</si>
  <si>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</si>
  <si>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</si>
  <si>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</si>
  <si>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</si>
  <si>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</si>
  <si>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</si>
  <si>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</si>
  <si>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</si>
  <si>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</si>
  <si>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</si>
  <si>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</si>
  <si>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</si>
  <si>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</si>
  <si>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</si>
  <si>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</si>
  <si>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</si>
  <si>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</si>
  <si>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</si>
  <si>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</si>
  <si>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</si>
  <si>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</si>
  <si>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</si>
  <si>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</si>
  <si>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</si>
  <si>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</si>
  <si>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</si>
  <si>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</si>
  <si>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</si>
  <si>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</si>
  <si>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</si>
  <si>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</si>
  <si>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</si>
  <si>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</si>
  <si>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</si>
  <si>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</si>
  <si>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</si>
  <si>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</si>
  <si>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</si>
  <si>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</si>
  <si>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</si>
  <si>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</si>
  <si>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</si>
  <si>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</si>
  <si>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</si>
  <si>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</si>
  <si>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</si>
  <si>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</si>
  <si>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</si>
  <si>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</si>
  <si>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</si>
  <si>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</si>
  <si>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</si>
  <si>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</si>
  <si>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</si>
  <si>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</si>
  <si>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</si>
  <si>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</si>
  <si>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</si>
  <si>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</si>
  <si>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</si>
  <si>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</si>
  <si>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</si>
  <si>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</si>
  <si>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</si>
  <si>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</si>
  <si>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</si>
  <si>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</si>
  <si>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</si>
  <si>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</si>
  <si>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</si>
  <si>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</si>
  <si>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</si>
  <si>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</si>
  <si>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</si>
  <si>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</si>
  <si>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</si>
  <si>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</si>
  <si>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</si>
  <si>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</si>
  <si>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</si>
  <si>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</si>
  <si>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</si>
  <si>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</si>
  <si>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</si>
  <si>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</si>
  <si>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</si>
  <si>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</si>
  <si>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</si>
  <si>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</si>
  <si>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</si>
  <si>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</si>
  <si>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</si>
  <si>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</si>
  <si>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</si>
  <si>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</si>
  <si>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</si>
  <si>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</si>
  <si>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</si>
  <si>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</si>
  <si>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</si>
  <si>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</si>
  <si>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</si>
  <si>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</si>
  <si>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</si>
  <si>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</si>
  <si>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</si>
  <si>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</si>
  <si>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</si>
  <si>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</si>
  <si>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</si>
  <si>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</si>
  <si>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</si>
  <si>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</si>
  <si>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</si>
  <si>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</si>
  <si>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</si>
  <si>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</si>
  <si>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</si>
  <si>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</si>
  <si>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</si>
  <si>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</si>
  <si>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</si>
  <si>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</si>
  <si>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</si>
  <si>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</si>
  <si>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</si>
  <si>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</si>
  <si>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</si>
  <si>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</si>
  <si>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</si>
  <si>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</si>
  <si>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</si>
  <si>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</si>
  <si>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</si>
  <si>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</si>
  <si>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</si>
  <si>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</si>
  <si>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</si>
  <si>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</si>
  <si>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</si>
  <si>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</si>
  <si>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</si>
  <si>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</si>
  <si>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</si>
  <si>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</si>
  <si>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</si>
  <si>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</si>
  <si>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</si>
  <si>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</si>
  <si>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</si>
  <si>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</si>
  <si>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</si>
  <si>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</si>
  <si>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</si>
  <si>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</si>
  <si>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</si>
  <si>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</si>
  <si>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</si>
  <si>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</si>
  <si>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</si>
  <si>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</si>
  <si>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</si>
  <si>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</si>
  <si>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</si>
  <si>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</si>
  <si>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</si>
  <si>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</si>
  <si>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</si>
  <si>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</si>
  <si>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</si>
  <si>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</si>
  <si>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</si>
  <si>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</si>
  <si>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</si>
  <si>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</si>
  <si>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</si>
  <si>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</si>
  <si>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</si>
  <si>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</si>
  <si>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</si>
  <si>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</si>
  <si>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</si>
  <si>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</si>
  <si>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</si>
  <si>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</si>
  <si>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</si>
  <si>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</si>
  <si>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</si>
  <si>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</si>
  <si>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</si>
  <si>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</si>
  <si>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</si>
  <si>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</si>
  <si>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</si>
  <si>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</si>
  <si>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</si>
  <si>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</si>
  <si>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</si>
  <si>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</si>
  <si>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</si>
  <si>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</si>
  <si>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</si>
  <si>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</si>
  <si>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</si>
  <si>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</si>
  <si>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</si>
  <si>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</si>
  <si>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</si>
  <si>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</si>
  <si>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</si>
  <si>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</si>
  <si>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</si>
  <si>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</si>
  <si>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</si>
  <si>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</si>
  <si>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</si>
  <si>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</si>
  <si>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</si>
  <si>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</si>
  <si>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</si>
  <si>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</si>
  <si>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</si>
  <si>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</si>
  <si>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</si>
  <si>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</si>
  <si>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</si>
  <si>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</si>
  <si>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</si>
  <si>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</si>
  <si>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</si>
  <si>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</si>
  <si>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</si>
  <si>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</si>
  <si>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</si>
  <si>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</si>
  <si>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</si>
  <si>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</si>
  <si>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</si>
  <si>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</si>
  <si>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</si>
  <si>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</si>
  <si>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</si>
  <si>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</si>
  <si>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</si>
  <si>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</si>
  <si>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</si>
  <si>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</si>
  <si>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</si>
  <si>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</si>
  <si>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</si>
  <si>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</si>
  <si>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</si>
  <si>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</si>
  <si>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</si>
  <si>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</si>
  <si>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</si>
  <si>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</si>
  <si>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</si>
  <si>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</si>
  <si>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</si>
  <si>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</si>
  <si>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</si>
  <si>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</si>
  <si>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</si>
  <si>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</si>
  <si>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</si>
  <si>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</si>
  <si>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</si>
  <si>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</si>
  <si>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</si>
  <si>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</si>
  <si>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</si>
  <si>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</si>
  <si>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</si>
  <si>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</si>
  <si>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</si>
  <si>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</si>
  <si>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</si>
  <si>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</si>
  <si>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</si>
  <si>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</si>
  <si>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</si>
  <si>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</si>
  <si>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</si>
  <si>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</si>
  <si>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</si>
  <si>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</si>
  <si>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</si>
  <si>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</si>
  <si>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</si>
  <si>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</si>
  <si>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</si>
  <si>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</si>
  <si>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</si>
  <si>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</si>
  <si>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</si>
  <si>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</si>
  <si>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</si>
  <si>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</si>
  <si>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</si>
  <si>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</si>
  <si>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</si>
  <si>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</si>
  <si>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</si>
  <si>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</si>
  <si>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</si>
  <si>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</si>
  <si>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</si>
  <si>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</si>
  <si>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</si>
  <si>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</si>
  <si>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</si>
  <si>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</si>
  <si>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</si>
  <si>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</si>
  <si>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</si>
  <si>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</si>
  <si>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</si>
  <si>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</si>
  <si>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</si>
  <si>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</si>
  <si>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</si>
  <si>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</si>
  <si>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</si>
  <si>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</si>
  <si>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</si>
  <si>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</si>
  <si>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</si>
  <si>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</si>
  <si>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</si>
  <si>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</si>
  <si>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</si>
  <si>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</si>
  <si>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</si>
  <si>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</si>
  <si>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</si>
  <si>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</si>
  <si>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</si>
  <si>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</si>
  <si>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</si>
  <si>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</si>
  <si>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</si>
  <si>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</si>
  <si>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</si>
  <si>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</si>
  <si>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</si>
  <si>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</si>
  <si>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</si>
  <si>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</si>
  <si>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</si>
  <si>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</si>
  <si>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</si>
  <si>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</si>
  <si>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</si>
  <si>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</si>
  <si>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</si>
  <si>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</si>
  <si>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</si>
  <si>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</si>
  <si>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</si>
  <si>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</si>
  <si>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</si>
  <si>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</si>
  <si>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</si>
  <si>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</si>
  <si>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</si>
  <si>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</si>
  <si>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</si>
  <si>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</si>
  <si>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</si>
  <si>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</si>
  <si>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</si>
  <si>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</si>
  <si>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</si>
  <si>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</si>
  <si>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</si>
  <si>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</si>
  <si>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</si>
  <si>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</si>
  <si>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</si>
  <si>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</si>
  <si>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</si>
  <si>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</si>
  <si>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</si>
  <si>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</si>
  <si>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</si>
  <si>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</si>
  <si>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</si>
  <si>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</si>
  <si>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</si>
  <si>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</si>
  <si>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</si>
  <si>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</si>
  <si>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</si>
  <si>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</si>
  <si>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</si>
  <si>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</si>
  <si>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</si>
  <si>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</si>
  <si>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</si>
  <si>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</si>
  <si>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</si>
  <si>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</si>
  <si>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</si>
  <si>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</si>
  <si>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</si>
  <si>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</si>
  <si>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</si>
  <si>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</si>
  <si>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</si>
  <si>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</si>
  <si>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</si>
  <si>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</si>
  <si>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</si>
  <si>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</si>
  <si>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</si>
  <si>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</si>
  <si>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</si>
  <si>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</si>
  <si>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</si>
  <si>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</si>
  <si>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</si>
  <si>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</si>
  <si>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</si>
  <si>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</si>
  <si>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</si>
  <si>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</si>
  <si>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</si>
  <si>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</si>
  <si>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</si>
  <si>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</si>
  <si>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</si>
  <si>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</si>
  <si>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</si>
  <si>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</si>
  <si>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</si>
  <si>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</si>
  <si>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</si>
  <si>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</si>
  <si>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</si>
  <si>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</si>
  <si>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</si>
  <si>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</si>
  <si>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</si>
  <si>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</si>
  <si>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</si>
  <si>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</si>
  <si>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</si>
  <si>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</si>
  <si>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</si>
  <si>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</si>
  <si>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</si>
  <si>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</si>
  <si>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</si>
  <si>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</si>
  <si>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</si>
  <si>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</si>
  <si>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</si>
  <si>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</si>
  <si>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</si>
  <si>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</si>
  <si>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</si>
  <si>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</si>
  <si>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</si>
  <si>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</si>
  <si>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</si>
  <si>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</si>
  <si>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</si>
  <si>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</si>
  <si>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</si>
  <si>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</si>
  <si>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</si>
  <si>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</si>
  <si>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</si>
  <si>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</si>
  <si>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</si>
  <si>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</si>
  <si>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</si>
  <si>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</si>
  <si>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</si>
  <si>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</si>
  <si>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</si>
  <si>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</si>
  <si>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</si>
  <si>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</si>
  <si>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</si>
  <si>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</si>
  <si>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</si>
  <si>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</si>
  <si>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</si>
  <si>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</si>
  <si>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</si>
  <si>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</si>
  <si>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</si>
  <si>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</si>
  <si>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</si>
  <si>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</si>
  <si>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</si>
  <si>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</si>
  <si>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</si>
  <si>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</si>
  <si>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</si>
  <si>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</si>
  <si>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</si>
  <si>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</si>
  <si>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</si>
  <si>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</si>
  <si>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</si>
  <si>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</si>
  <si>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</si>
  <si>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</si>
  <si>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</si>
  <si>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</si>
  <si>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</si>
  <si>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</si>
  <si>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</si>
  <si>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</si>
  <si>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</si>
  <si>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</si>
  <si>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</si>
  <si>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</si>
  <si>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</si>
  <si>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</si>
  <si>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</si>
  <si>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</si>
  <si>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</si>
  <si>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</si>
  <si>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</si>
  <si>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</si>
  <si>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</si>
  <si>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</si>
  <si>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</si>
  <si>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</si>
  <si>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</si>
  <si>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</si>
  <si>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</si>
  <si>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</si>
  <si>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</si>
  <si>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</si>
  <si>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</si>
  <si>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</si>
  <si>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</si>
  <si>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</si>
  <si>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</si>
  <si>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</si>
  <si>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</si>
  <si>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</si>
  <si>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</si>
  <si>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</si>
  <si>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</si>
  <si>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</si>
  <si>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</si>
  <si>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</si>
  <si>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</si>
  <si>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</si>
  <si>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</si>
  <si>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</si>
  <si>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</si>
  <si>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</si>
  <si>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</si>
  <si>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</si>
  <si>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</si>
  <si>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</si>
  <si>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</si>
  <si>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</si>
  <si>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</si>
  <si>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</si>
  <si>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</si>
  <si>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</si>
  <si>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</si>
  <si>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</si>
  <si>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</si>
  <si>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</si>
  <si>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</si>
  <si>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</si>
  <si>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</si>
  <si>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</si>
  <si>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</si>
  <si>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</si>
  <si>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</si>
  <si>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</si>
  <si>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</si>
  <si>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</si>
  <si>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</si>
  <si>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</si>
  <si>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</si>
  <si>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</si>
  <si>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</si>
  <si>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</si>
  <si>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</si>
  <si>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</si>
  <si>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</si>
  <si>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</si>
  <si>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</si>
  <si>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</si>
  <si>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</si>
  <si>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</si>
  <si>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</si>
  <si>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</si>
  <si>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</si>
  <si>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</si>
  <si>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</si>
  <si>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</si>
  <si>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</si>
  <si>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</si>
  <si>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</si>
  <si>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</si>
  <si>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</si>
  <si>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</si>
  <si>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</si>
  <si>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</si>
  <si>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</si>
  <si>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</si>
  <si>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</si>
  <si>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</si>
  <si>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</si>
  <si>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</si>
  <si>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</si>
  <si>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</si>
  <si>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</si>
  <si>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</si>
  <si>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</si>
  <si>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</si>
  <si>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</si>
  <si>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</si>
  <si>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</si>
  <si>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</si>
  <si>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</si>
  <si>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</si>
  <si>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</si>
  <si>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</si>
  <si>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</si>
  <si>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</si>
  <si>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</si>
  <si>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</si>
  <si>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</si>
  <si>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</si>
  <si>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</si>
  <si>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</si>
  <si>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</si>
  <si>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</si>
  <si>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</si>
  <si>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</si>
  <si>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</si>
  <si>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</si>
  <si>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</si>
  <si>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</si>
  <si>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</si>
  <si>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</si>
  <si>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</si>
  <si>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</si>
  <si>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</si>
  <si>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</si>
  <si>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</si>
  <si>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</si>
  <si>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</si>
  <si>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</si>
  <si>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</si>
  <si>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</si>
  <si>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</si>
  <si>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</si>
  <si>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</si>
  <si>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</si>
  <si>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</si>
  <si>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</si>
  <si>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</si>
  <si>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</si>
  <si>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</si>
  <si>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</si>
  <si>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</si>
  <si>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</si>
  <si>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</si>
  <si>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</si>
  <si>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</si>
  <si>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</si>
  <si>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</si>
  <si>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</si>
  <si>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</si>
  <si>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</si>
  <si>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</si>
  <si>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</si>
  <si>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</si>
  <si>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</si>
  <si>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</si>
  <si>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</si>
  <si>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</si>
  <si>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</si>
  <si>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</si>
  <si>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</si>
  <si>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</si>
  <si>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</si>
  <si>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</si>
  <si>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</si>
  <si>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</si>
  <si>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</si>
  <si>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</si>
  <si>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</si>
  <si>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</si>
  <si>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</si>
  <si>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</si>
  <si>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</si>
  <si>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</si>
  <si>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</si>
  <si>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</si>
  <si>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</si>
  <si>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</si>
  <si>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</si>
  <si>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</si>
  <si>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</si>
  <si>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</si>
  <si>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</si>
  <si>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</si>
  <si>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</si>
  <si>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</si>
  <si>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</si>
  <si>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</si>
  <si>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</si>
  <si>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</si>
  <si>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</si>
  <si>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</si>
  <si>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</si>
  <si>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</si>
  <si>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</si>
  <si>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</si>
  <si>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</si>
  <si>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</si>
  <si>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</si>
  <si>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</si>
  <si>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</si>
  <si>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</si>
  <si>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</si>
  <si>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</si>
  <si>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</si>
  <si>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</si>
  <si>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</si>
  <si>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</si>
  <si>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</si>
  <si>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</si>
  <si>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</si>
  <si>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</si>
  <si>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</si>
  <si>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</si>
  <si>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</si>
  <si>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</si>
  <si>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</si>
  <si>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</si>
  <si>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</si>
  <si>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</si>
  <si>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</si>
  <si>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</si>
  <si>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</si>
  <si>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</si>
  <si>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</si>
  <si>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</si>
  <si>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</si>
  <si>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</si>
  <si>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</si>
  <si>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</si>
  <si>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</si>
  <si>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</si>
  <si>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</si>
  <si>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</si>
  <si>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</si>
  <si>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</si>
  <si>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</si>
  <si>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</si>
  <si>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</si>
  <si>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</si>
  <si>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</si>
  <si>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</si>
  <si>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</si>
  <si>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</si>
  <si>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</si>
  <si>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</si>
  <si>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</si>
  <si>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</si>
  <si>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</si>
  <si>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</si>
  <si>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</si>
  <si>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</si>
  <si>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</si>
  <si>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</si>
  <si>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</si>
  <si>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</si>
  <si>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</si>
  <si>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</si>
  <si>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</si>
  <si>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</si>
  <si>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</si>
  <si>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</si>
  <si>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</si>
  <si>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</si>
  <si>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</si>
  <si>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</si>
  <si>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</si>
  <si>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</si>
  <si>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</si>
  <si>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</si>
  <si>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</si>
  <si>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</si>
  <si>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</si>
  <si>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</si>
  <si>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</si>
  <si>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</si>
  <si>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</si>
  <si>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</si>
  <si>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</si>
  <si>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</si>
  <si>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</si>
  <si>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</si>
  <si>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</si>
  <si>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</si>
  <si>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</si>
  <si>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</si>
  <si>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</si>
  <si>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</si>
  <si>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</si>
  <si>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</si>
  <si>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</si>
  <si>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</si>
  <si>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</si>
  <si>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</si>
  <si>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</si>
  <si>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</si>
  <si>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</si>
  <si>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</si>
  <si>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</si>
  <si>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</si>
  <si>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</si>
  <si>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</si>
  <si>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</si>
  <si>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</si>
  <si>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</si>
  <si>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</si>
  <si>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</si>
  <si>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</si>
  <si>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</si>
  <si>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</si>
  <si>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</si>
  <si>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</si>
  <si>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</si>
  <si>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</si>
  <si>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</si>
  <si>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</si>
  <si>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</si>
  <si>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</si>
  <si>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</si>
  <si>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</si>
  <si>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</si>
  <si>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</si>
  <si>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</si>
  <si>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</si>
  <si>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</si>
  <si>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</si>
  <si>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</si>
  <si>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</si>
  <si>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</si>
  <si>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</si>
  <si>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</si>
  <si>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</si>
  <si>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</si>
  <si>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</si>
  <si>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</si>
  <si>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</si>
  <si>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</si>
  <si>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</si>
  <si>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</si>
  <si>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</si>
  <si>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</si>
  <si>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</si>
  <si>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</si>
  <si>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</si>
  <si>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</si>
  <si>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</si>
  <si>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</si>
  <si>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</si>
  <si>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</si>
  <si>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</si>
  <si>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</si>
  <si>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</si>
  <si>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</si>
  <si>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</si>
  <si>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</si>
  <si>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</si>
  <si>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</si>
  <si>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</si>
  <si>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</si>
  <si>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</si>
  <si>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</si>
  <si>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</si>
  <si>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</si>
  <si>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</si>
  <si>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</si>
  <si>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</si>
  <si>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</si>
  <si>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</si>
  <si>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</si>
  <si>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</si>
  <si>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</si>
  <si>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</si>
  <si>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</si>
  <si>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</si>
  <si>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</si>
  <si>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</si>
  <si>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</si>
  <si>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</si>
  <si>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</si>
  <si>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</si>
  <si>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</si>
  <si>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</si>
  <si>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</si>
  <si>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</si>
  <si>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</si>
  <si>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</si>
  <si>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</si>
  <si>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</si>
  <si>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</si>
  <si>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</si>
  <si>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</si>
  <si>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</si>
  <si>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</si>
  <si>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</si>
  <si>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</si>
  <si>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</si>
  <si>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</si>
  <si>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</si>
  <si>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</si>
  <si>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</si>
  <si>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</si>
  <si>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</si>
  <si>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</si>
  <si>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</si>
  <si>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</si>
  <si>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</si>
  <si>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</si>
  <si>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</si>
  <si>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</si>
  <si>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</si>
  <si>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</si>
  <si>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</si>
  <si>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</si>
  <si>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</si>
  <si>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</si>
  <si>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</si>
  <si>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</si>
  <si>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</si>
  <si>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</si>
  <si>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</si>
  <si>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</si>
  <si>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</si>
  <si>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</si>
  <si>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</si>
  <si>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</si>
  <si>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</si>
  <si>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</si>
  <si>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</si>
  <si>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</si>
  <si>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</si>
  <si>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</si>
  <si>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</si>
  <si>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</si>
  <si>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</si>
  <si>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</si>
  <si>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</si>
  <si>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</si>
  <si>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</si>
  <si>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</si>
  <si>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</si>
  <si>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</si>
  <si>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</si>
  <si>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</si>
  <si>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</si>
  <si>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</si>
  <si>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</si>
  <si>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</si>
  <si>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</si>
  <si>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</si>
  <si>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</si>
  <si>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</si>
  <si>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</si>
  <si>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</si>
  <si>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</si>
  <si>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</si>
  <si>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</si>
  <si>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</si>
  <si>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</si>
  <si>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</si>
  <si>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</si>
  <si>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</si>
  <si>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</si>
  <si>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</si>
  <si>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</si>
  <si>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</si>
  <si>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</si>
  <si>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</si>
  <si>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</si>
  <si>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</si>
  <si>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</si>
  <si>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</si>
  <si>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</si>
  <si>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</si>
  <si>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</si>
  <si>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</si>
  <si>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</si>
  <si>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</si>
  <si>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</si>
  <si>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</si>
  <si>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</si>
  <si>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</si>
  <si>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</si>
  <si>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</si>
  <si>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</si>
  <si>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</si>
  <si>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</si>
  <si>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</si>
  <si>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</si>
  <si>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</si>
  <si>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</si>
  <si>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</si>
  <si>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</si>
  <si>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</si>
  <si>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</si>
  <si>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</si>
  <si>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</si>
  <si>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</si>
  <si>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</si>
  <si>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</si>
  <si>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</si>
  <si>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</si>
  <si>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</si>
  <si>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</si>
  <si>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</si>
  <si>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</si>
  <si>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</si>
  <si>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</si>
  <si>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</si>
  <si>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</si>
  <si>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</si>
  <si>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</si>
  <si>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</si>
  <si>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</si>
  <si>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</si>
  <si>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</si>
  <si>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</si>
  <si>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</si>
  <si>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</si>
  <si>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</si>
  <si>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</si>
  <si>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</si>
  <si>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</si>
  <si>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</si>
  <si>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</si>
  <si>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</si>
  <si>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</si>
  <si>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</si>
  <si>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</si>
  <si>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</si>
  <si>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</si>
  <si>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</si>
  <si>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</si>
  <si>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</si>
  <si>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</si>
  <si>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</si>
  <si>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</si>
  <si>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</si>
  <si>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</si>
  <si>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</si>
  <si>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</si>
  <si>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</si>
  <si>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</si>
  <si>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</si>
  <si>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</si>
  <si>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</si>
  <si>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</si>
  <si>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</si>
  <si>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</si>
  <si>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</si>
  <si>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</si>
  <si>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</si>
  <si>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</si>
  <si>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</si>
  <si>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</si>
  <si>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</si>
  <si>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</si>
  <si>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</si>
  <si>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</si>
  <si>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</si>
  <si>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</si>
  <si>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</si>
  <si>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</si>
  <si>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</si>
  <si>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</si>
  <si>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</si>
  <si>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</si>
  <si>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</si>
  <si>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</si>
  <si>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</si>
  <si>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</si>
  <si>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</si>
  <si>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</si>
  <si>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</si>
  <si>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</si>
  <si>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</si>
  <si>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</si>
  <si>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</si>
  <si>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</si>
  <si>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</si>
  <si>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</si>
  <si>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</si>
  <si>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</si>
  <si>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</si>
  <si>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</si>
  <si>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</si>
  <si>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</si>
  <si>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</si>
  <si>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</si>
  <si>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</si>
  <si>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</si>
  <si>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</si>
  <si>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</si>
  <si>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</si>
  <si>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</si>
  <si>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</si>
  <si>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</si>
  <si>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</si>
  <si>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</si>
  <si>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</si>
  <si>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</si>
  <si>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</si>
  <si>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</si>
  <si>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</si>
  <si>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</si>
  <si>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</si>
  <si>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</si>
  <si>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</si>
  <si>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</si>
  <si>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</si>
  <si>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</si>
  <si>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</si>
  <si>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</si>
  <si>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</si>
  <si>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</si>
  <si>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</si>
  <si>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</si>
  <si>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</si>
  <si>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</si>
  <si>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</si>
  <si>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</si>
  <si>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</si>
  <si>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</si>
  <si>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</si>
  <si>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</si>
  <si>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</si>
  <si>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</si>
  <si>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</si>
  <si>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</si>
  <si>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</si>
  <si>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</si>
  <si>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</si>
  <si>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</si>
  <si>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</si>
  <si>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</si>
  <si>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</si>
  <si>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</si>
  <si>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</si>
  <si>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</si>
  <si>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</si>
  <si>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</si>
  <si>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</si>
  <si>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</si>
  <si>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</si>
  <si>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</si>
  <si>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</si>
  <si>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</si>
  <si>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</si>
  <si>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</si>
  <si>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</si>
  <si>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</si>
  <si>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</si>
  <si>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</si>
  <si>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</si>
  <si>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</si>
  <si>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</si>
  <si>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</si>
  <si>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</si>
  <si>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</si>
  <si>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</si>
  <si>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</si>
  <si>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</si>
  <si>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</si>
  <si>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</si>
  <si>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</si>
  <si>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</si>
  <si>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</si>
  <si>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</si>
  <si>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</si>
  <si>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</si>
  <si>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</si>
  <si>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</si>
  <si>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</si>
  <si>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</si>
  <si>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</si>
  <si>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</si>
  <si>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</si>
  <si>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</si>
  <si>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</si>
  <si>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</si>
  <si>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</si>
  <si>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</si>
  <si>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</si>
  <si>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</si>
  <si>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</si>
  <si>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</si>
  <si>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</si>
  <si>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</si>
  <si>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</si>
  <si>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</si>
  <si>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</si>
  <si>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</si>
  <si>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</si>
  <si>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</si>
  <si>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</si>
  <si>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</si>
  <si>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</si>
  <si>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</si>
  <si>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</si>
  <si>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</si>
  <si>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</si>
  <si>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</si>
  <si>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</si>
  <si>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</si>
  <si>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</si>
  <si>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</si>
  <si>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</si>
  <si>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</si>
  <si>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</si>
  <si>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</si>
  <si>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</si>
  <si>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</si>
  <si>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</si>
  <si>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</si>
  <si>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</si>
  <si>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</si>
  <si>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</si>
  <si>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</si>
  <si>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</si>
  <si>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</si>
  <si>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</si>
  <si>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</si>
  <si>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</si>
  <si>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</si>
  <si>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</si>
  <si>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</si>
  <si>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</si>
  <si>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</si>
  <si>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</si>
  <si>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</si>
  <si>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</si>
  <si>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</si>
  <si>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</si>
  <si>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</si>
  <si>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</si>
  <si>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</si>
  <si>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</si>
  <si>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</si>
  <si>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</si>
  <si>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</si>
  <si>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</si>
  <si>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</si>
  <si>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</si>
  <si>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</si>
  <si>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</si>
  <si>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</si>
  <si>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</si>
  <si>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</si>
  <si>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</si>
  <si>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</si>
  <si>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</si>
  <si>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</si>
  <si>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</si>
  <si>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</si>
  <si>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</si>
  <si>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</si>
  <si>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</si>
  <si>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</si>
  <si>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</si>
  <si>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</si>
  <si>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</si>
  <si>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</si>
  <si>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</si>
  <si>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</si>
  <si>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</si>
  <si>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</si>
  <si>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</si>
  <si>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</si>
  <si>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</si>
  <si>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</si>
  <si>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</si>
  <si>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</si>
  <si>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</si>
  <si>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</si>
  <si>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</si>
  <si>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</si>
  <si>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</si>
  <si>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</si>
  <si>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</si>
  <si>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</si>
  <si>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</si>
  <si>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</si>
  <si>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</si>
  <si>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</si>
  <si>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</si>
  <si>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</si>
  <si>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</si>
  <si>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</si>
  <si>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</si>
  <si>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</si>
  <si>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</si>
  <si>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</si>
  <si>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</si>
  <si>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</si>
  <si>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</si>
  <si>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</si>
  <si>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</si>
  <si>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</si>
  <si>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</si>
  <si>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</si>
  <si>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</si>
  <si>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</si>
  <si>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</si>
  <si>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</si>
  <si>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</si>
  <si>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</si>
  <si>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</si>
  <si>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</si>
  <si>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</si>
  <si>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</si>
  <si>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</si>
  <si>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</si>
  <si>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</si>
  <si>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</si>
  <si>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</si>
  <si>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</si>
  <si>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</si>
  <si>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</si>
  <si>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</si>
  <si>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</si>
  <si>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</si>
  <si>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</si>
  <si>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</si>
  <si>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</si>
  <si>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</si>
  <si>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</si>
  <si>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</si>
  <si>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</si>
  <si>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</si>
  <si>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</si>
  <si>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</si>
  <si>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</si>
  <si>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</si>
  <si>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</si>
  <si>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</si>
  <si>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</si>
  <si>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</si>
  <si>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</si>
  <si>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</si>
  <si>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</si>
  <si>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</si>
  <si>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</si>
  <si>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</si>
  <si>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</si>
  <si>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</si>
  <si>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</si>
  <si>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</si>
  <si>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</si>
  <si>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</si>
  <si>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</si>
  <si>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</si>
  <si>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</si>
  <si>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</si>
  <si>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</si>
  <si>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</si>
  <si>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</si>
  <si>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</si>
  <si>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</si>
  <si>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</si>
  <si>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</si>
  <si>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</si>
  <si>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</si>
  <si>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</si>
  <si>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</si>
  <si>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</si>
  <si>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</si>
  <si>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</si>
  <si>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</si>
  <si>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</si>
  <si>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</si>
  <si>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</si>
  <si>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</si>
  <si>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</si>
  <si>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</si>
  <si>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</si>
  <si>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</si>
  <si>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</si>
  <si>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</si>
  <si>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</si>
  <si>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</si>
  <si>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</si>
  <si>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</si>
  <si>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</si>
  <si>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</si>
  <si>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</si>
  <si>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</si>
  <si>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</si>
  <si>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</si>
  <si>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</si>
  <si>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</si>
  <si>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</si>
  <si>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</si>
  <si>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</si>
  <si>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</si>
  <si>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</si>
  <si>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</si>
  <si>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</si>
  <si>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</si>
  <si>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</si>
  <si>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</si>
  <si>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</si>
  <si>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</si>
  <si>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</si>
  <si>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</si>
  <si>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</si>
  <si>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</si>
  <si>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</si>
  <si>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</si>
  <si>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</si>
  <si>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</si>
  <si>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</si>
  <si>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</si>
  <si>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</si>
  <si>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</si>
  <si>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</si>
  <si>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</si>
  <si>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</si>
  <si>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</si>
  <si>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</si>
  <si>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</si>
  <si>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</si>
  <si>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</si>
  <si>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</si>
  <si>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</si>
  <si>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</si>
  <si>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</si>
  <si>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</si>
  <si>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</si>
  <si>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</si>
  <si>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</si>
  <si>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</si>
  <si>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</si>
  <si>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</si>
  <si>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</si>
  <si>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</si>
  <si>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</si>
  <si>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</si>
  <si>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</si>
  <si>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</si>
  <si>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</si>
  <si>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</si>
  <si>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</si>
  <si>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</si>
  <si>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</si>
  <si>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</si>
  <si>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</si>
  <si>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</si>
  <si>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</si>
  <si>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</si>
  <si>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</si>
  <si>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</si>
  <si>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</si>
  <si>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</si>
  <si>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</si>
  <si>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</si>
  <si>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</si>
  <si>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</si>
  <si>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</si>
  <si>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</si>
  <si>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</si>
  <si>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</si>
  <si>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</si>
  <si>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</si>
  <si>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</si>
  <si>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</si>
  <si>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</si>
  <si>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</si>
  <si>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</si>
  <si>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</si>
  <si>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</si>
  <si>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</si>
  <si>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</si>
  <si>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</si>
  <si>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</si>
  <si>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</si>
  <si>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</si>
  <si>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</si>
  <si>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</si>
  <si>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</si>
  <si>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</si>
  <si>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</si>
  <si>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</si>
  <si>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</si>
  <si>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</si>
  <si>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</si>
  <si>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</si>
  <si>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</si>
  <si>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</si>
  <si>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</si>
  <si>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</si>
  <si>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</si>
  <si>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</si>
  <si>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</si>
  <si>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</si>
  <si>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</si>
  <si>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</si>
  <si>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</si>
  <si>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</si>
  <si>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</si>
  <si>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</si>
  <si>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</si>
  <si>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</si>
  <si>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</si>
  <si>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</si>
  <si>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</si>
  <si>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</si>
  <si>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</si>
  <si>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</si>
  <si>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</si>
  <si>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</si>
  <si>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</si>
  <si>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</si>
  <si>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</si>
  <si>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</si>
  <si>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</si>
  <si>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</si>
  <si>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</si>
  <si>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</si>
  <si>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</si>
  <si>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</si>
  <si>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</si>
  <si>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</si>
  <si>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</si>
  <si>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</si>
  <si>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</si>
  <si>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</si>
  <si>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</si>
  <si>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</si>
  <si>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</si>
  <si>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</si>
  <si>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</si>
  <si>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</si>
  <si>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</si>
  <si>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</si>
  <si>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</si>
  <si>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</si>
  <si>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</si>
  <si>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</si>
  <si>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</si>
  <si>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</si>
  <si>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</si>
  <si>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</si>
  <si>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</si>
  <si>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</si>
  <si>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</si>
  <si>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</si>
  <si>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</si>
  <si>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</si>
  <si>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</si>
  <si>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</si>
  <si>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</si>
  <si>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</si>
  <si>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</si>
  <si>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</si>
  <si>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</si>
  <si>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</si>
  <si>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</si>
  <si>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</si>
  <si>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</si>
  <si>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</si>
  <si>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</si>
  <si>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</si>
  <si>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</si>
  <si>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</si>
  <si>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</si>
  <si>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</si>
  <si>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</si>
  <si>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</si>
  <si>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</si>
  <si>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</si>
  <si>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</si>
  <si>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</si>
  <si>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</si>
  <si>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</si>
  <si>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</si>
  <si>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</si>
  <si>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</si>
  <si>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</si>
  <si>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</si>
  <si>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</si>
  <si>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</si>
  <si>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</si>
  <si>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</si>
  <si>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</si>
  <si>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</si>
  <si>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</si>
  <si>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</si>
  <si>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</si>
  <si>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</si>
  <si>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</si>
  <si>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</si>
  <si>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</si>
  <si>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</si>
  <si>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</si>
  <si>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</si>
  <si>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</si>
  <si>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</si>
  <si>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</si>
  <si>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</si>
  <si>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</si>
  <si>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</si>
  <si>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</si>
  <si>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</si>
  <si>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</si>
  <si>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</si>
  <si>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</si>
  <si>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</si>
  <si>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</si>
  <si>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</si>
  <si>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</si>
  <si>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</si>
  <si>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</si>
  <si>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</si>
  <si>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</si>
  <si>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</si>
  <si>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</si>
  <si>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</si>
  <si>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</si>
  <si>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</si>
  <si>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</si>
  <si>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</si>
  <si>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</si>
  <si>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</si>
  <si>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</si>
  <si>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</si>
  <si>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</si>
  <si>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</si>
  <si>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</si>
  <si>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</si>
  <si>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</si>
  <si>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</si>
  <si>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</si>
  <si>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</si>
  <si>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</si>
  <si>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</si>
  <si>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</si>
  <si>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</si>
  <si>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</si>
  <si>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</si>
  <si>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</si>
  <si>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</si>
  <si>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</si>
  <si>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</si>
  <si>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</si>
  <si>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</si>
  <si>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</si>
  <si>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</si>
  <si>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</si>
  <si>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</si>
  <si>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</si>
  <si>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</si>
  <si>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</si>
  <si>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</si>
  <si>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</si>
  <si>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</si>
  <si>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</si>
  <si>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</si>
  <si>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</si>
  <si>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</si>
  <si>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</si>
  <si>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</si>
  <si>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</si>
  <si>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</si>
  <si>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</si>
  <si>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</si>
  <si>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</si>
  <si>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</si>
  <si>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</si>
  <si>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</si>
  <si>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</si>
  <si>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</si>
  <si>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</si>
  <si>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</si>
  <si>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</si>
  <si>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</si>
  <si>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</si>
  <si>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</si>
  <si>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</si>
  <si>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</si>
  <si>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</si>
  <si>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</si>
  <si>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</si>
  <si>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</si>
  <si>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</si>
  <si>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</si>
  <si>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</si>
  <si>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</si>
  <si>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</si>
  <si>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</si>
  <si>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</si>
  <si>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</si>
  <si>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</si>
  <si>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</si>
  <si>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</si>
  <si>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</si>
  <si>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</si>
  <si>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</si>
  <si>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</si>
  <si>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</si>
  <si>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</si>
  <si>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</si>
  <si>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</si>
  <si>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</si>
  <si>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</si>
  <si>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</si>
  <si>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</si>
  <si>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</si>
  <si>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</si>
  <si>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</si>
  <si>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</si>
  <si>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</si>
  <si>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</si>
  <si>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</si>
  <si>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</si>
  <si>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</si>
  <si>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</si>
  <si>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</si>
  <si>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</si>
  <si>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</si>
  <si>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</si>
  <si>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</si>
  <si>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</si>
  <si>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</si>
  <si>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</si>
  <si>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</si>
  <si>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</si>
  <si>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</si>
  <si>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</si>
  <si>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</si>
  <si>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</si>
  <si>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</si>
  <si>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</si>
  <si>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</si>
  <si>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</si>
  <si>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</si>
  <si>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</si>
  <si>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</si>
  <si>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</si>
  <si>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</si>
  <si>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</si>
  <si>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</si>
  <si>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</si>
  <si>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</si>
  <si>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</si>
  <si>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</si>
  <si>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</si>
  <si>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</si>
  <si>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</si>
  <si>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</si>
  <si>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</si>
  <si>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</si>
  <si>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</si>
  <si>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</si>
  <si>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</si>
  <si>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</si>
  <si>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</si>
  <si>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</si>
  <si>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</si>
  <si>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</si>
  <si>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</si>
  <si>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</si>
  <si>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</si>
  <si>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</si>
  <si>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</si>
  <si>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</si>
  <si>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</si>
  <si>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</si>
  <si>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</si>
  <si>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</si>
  <si>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</si>
  <si>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</si>
  <si>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</si>
  <si>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</si>
  <si>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</si>
  <si>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</si>
  <si>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</si>
  <si>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</si>
  <si>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</si>
  <si>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</si>
  <si>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</si>
  <si>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</si>
  <si>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</si>
  <si>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</si>
  <si>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</si>
  <si>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</si>
  <si>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</si>
  <si>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</si>
  <si>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</si>
  <si>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</si>
  <si>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</si>
  <si>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</si>
  <si>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</si>
  <si>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</si>
  <si>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</si>
  <si>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</si>
  <si>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</si>
  <si>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</si>
  <si>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</si>
  <si>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</si>
  <si>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</si>
  <si>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</si>
  <si>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</si>
  <si>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</si>
  <si>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</si>
  <si>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</si>
  <si>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</si>
  <si>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</si>
  <si>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</si>
  <si>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</si>
  <si>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</si>
  <si>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</si>
  <si>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</si>
  <si>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</si>
  <si>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</si>
  <si>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</si>
  <si>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</si>
  <si>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</si>
  <si>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</si>
  <si>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</si>
  <si>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</si>
  <si>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</si>
  <si>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</si>
  <si>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</si>
  <si>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</si>
  <si>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</si>
  <si>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</si>
  <si>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</si>
  <si>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</si>
  <si>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</si>
  <si>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</si>
  <si>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</si>
  <si>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</si>
  <si>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</si>
  <si>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</si>
  <si>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</si>
  <si>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</si>
  <si>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</si>
  <si>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</si>
  <si>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</si>
  <si>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</si>
  <si>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</si>
  <si>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</si>
  <si>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</si>
  <si>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</si>
  <si>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</si>
  <si>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</si>
  <si>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</si>
  <si>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</si>
  <si>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</si>
  <si>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</si>
  <si>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</si>
  <si>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</si>
  <si>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</si>
  <si>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</si>
  <si>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</si>
  <si>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</si>
  <si>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</si>
  <si>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</si>
  <si>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</si>
  <si>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</si>
  <si>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</si>
  <si>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</si>
  <si>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</si>
  <si>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</si>
  <si>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</si>
  <si>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</si>
  <si>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</si>
  <si>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</si>
  <si>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</si>
  <si>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</si>
  <si>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</si>
  <si>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</si>
  <si>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</si>
  <si>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</si>
  <si>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</si>
  <si>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</si>
  <si>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</si>
  <si>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</si>
  <si>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</si>
  <si>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</si>
  <si>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</si>
  <si>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</si>
  <si>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</si>
  <si>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</si>
  <si>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</si>
  <si>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</si>
  <si>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</si>
  <si>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</si>
  <si>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</si>
  <si>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</si>
  <si>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</si>
  <si>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</si>
  <si>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</si>
  <si>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</si>
  <si>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</si>
  <si>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</si>
  <si>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</si>
  <si>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</si>
  <si>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</si>
  <si>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</si>
  <si>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</si>
  <si>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</si>
  <si>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</si>
  <si>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</si>
  <si>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</si>
  <si>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</si>
  <si>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</si>
  <si>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</si>
  <si>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</si>
  <si>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</si>
  <si>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</si>
  <si>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</si>
  <si>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</si>
  <si>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</si>
  <si>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</si>
  <si>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</si>
  <si>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</si>
  <si>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</si>
  <si>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</si>
  <si>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</si>
  <si>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</si>
  <si>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</si>
  <si>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</si>
  <si>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</si>
  <si>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</si>
  <si>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</si>
  <si>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</si>
  <si>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</si>
  <si>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</si>
  <si>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</si>
  <si>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</si>
  <si>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</si>
  <si>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</si>
  <si>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</si>
  <si>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</si>
  <si>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</si>
  <si>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</si>
  <si>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</si>
  <si>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</si>
  <si>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</si>
  <si>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</si>
  <si>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</si>
  <si>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</si>
  <si>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</si>
  <si>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</si>
  <si>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</si>
  <si>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</si>
  <si>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</si>
  <si>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</si>
  <si>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</si>
  <si>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</si>
  <si>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</si>
  <si>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</si>
  <si>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</si>
  <si>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</si>
  <si>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</si>
  <si>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</si>
  <si>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</si>
  <si>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</si>
  <si>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</si>
  <si>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</si>
  <si>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</si>
  <si>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</si>
  <si>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</si>
  <si>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</si>
  <si>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</si>
  <si>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</si>
  <si>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</si>
  <si>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</si>
  <si>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</si>
  <si>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</si>
  <si>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</si>
  <si>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</si>
  <si>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</si>
  <si>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</si>
  <si>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</si>
  <si>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</si>
  <si>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</si>
  <si>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</si>
  <si>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</si>
  <si>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</si>
  <si>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</si>
  <si>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</si>
  <si>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</si>
  <si>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</si>
  <si>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</si>
  <si>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</si>
  <si>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</si>
  <si>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</si>
  <si>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</si>
  <si>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</si>
  <si>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</si>
  <si>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</si>
  <si>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</si>
  <si>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</si>
  <si>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</si>
  <si>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</si>
  <si>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</si>
  <si>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</si>
  <si>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</si>
  <si>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</si>
  <si>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</si>
  <si>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</si>
  <si>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</si>
  <si>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</si>
  <si>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</si>
  <si>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</si>
  <si>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</si>
  <si>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</si>
  <si>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</si>
  <si>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</si>
  <si>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</si>
  <si>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</si>
  <si>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</si>
  <si>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</si>
  <si>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</si>
  <si>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</si>
  <si>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</si>
  <si>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</si>
  <si>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</si>
  <si>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</si>
  <si>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</si>
  <si>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</si>
  <si>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</si>
  <si>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</si>
  <si>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</si>
  <si>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</si>
  <si>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</si>
  <si>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</si>
  <si>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</si>
  <si>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</si>
  <si>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</si>
  <si>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</si>
  <si>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</si>
  <si>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</si>
  <si>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</si>
  <si>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</si>
  <si>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</si>
  <si>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</si>
  <si>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</si>
  <si>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</si>
  <si>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</si>
  <si>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</si>
  <si>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</si>
  <si>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</si>
  <si>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</si>
  <si>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</si>
  <si>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</si>
  <si>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</si>
  <si>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</si>
  <si>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</si>
  <si>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</si>
  <si>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</si>
  <si>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</si>
  <si>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</si>
  <si>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</si>
  <si>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</si>
  <si>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</si>
  <si>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</si>
  <si>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</si>
  <si>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</si>
  <si>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</si>
  <si>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</si>
  <si>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</si>
  <si>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</si>
  <si>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</si>
  <si>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</si>
  <si>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</si>
  <si>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</si>
  <si>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</si>
  <si>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</si>
  <si>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</si>
  <si>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</si>
  <si>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</si>
  <si>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</si>
  <si>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</si>
  <si>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</si>
  <si>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</si>
  <si>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</si>
  <si>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</si>
  <si>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</si>
  <si>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</si>
  <si>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</si>
  <si>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</si>
  <si>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</si>
  <si>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</si>
  <si>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</si>
  <si>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</si>
  <si>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</si>
  <si>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</si>
  <si>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</si>
  <si>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</si>
  <si>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</si>
  <si>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</si>
  <si>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</si>
  <si>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</si>
  <si>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</si>
  <si>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</si>
  <si>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</si>
  <si>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</si>
  <si>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</si>
  <si>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</si>
  <si>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</si>
  <si>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</si>
  <si>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</si>
  <si>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</si>
  <si>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</si>
  <si>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</si>
  <si>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</si>
  <si>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</si>
  <si>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</si>
  <si>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</si>
  <si>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</si>
  <si>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</si>
  <si>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</si>
  <si>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</si>
  <si>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</si>
  <si>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</si>
  <si>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</si>
  <si>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</si>
  <si>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</si>
  <si>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</si>
  <si>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</si>
  <si>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</si>
  <si>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</si>
  <si>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</si>
  <si>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</si>
  <si>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</si>
  <si>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</si>
  <si>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</si>
  <si>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</si>
  <si>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</si>
  <si>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</si>
  <si>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</si>
  <si>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</si>
  <si>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</si>
  <si>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</si>
  <si>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</si>
  <si>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</si>
  <si>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</si>
  <si>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</si>
  <si>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</si>
  <si>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</si>
  <si>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</si>
  <si>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</si>
  <si>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</si>
  <si>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</si>
  <si>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</si>
  <si>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</si>
  <si>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</si>
  <si>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</si>
  <si>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</si>
  <si>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</si>
  <si>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</si>
  <si>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</si>
  <si>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</si>
  <si>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</si>
  <si>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</si>
  <si>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</si>
  <si>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</si>
  <si>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</si>
  <si>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</si>
  <si>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</si>
  <si>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</si>
  <si>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</si>
  <si>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</si>
  <si>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</si>
  <si>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</si>
  <si>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</si>
  <si>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</si>
  <si>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</si>
  <si>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</si>
  <si>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</si>
  <si>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</si>
  <si>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</si>
  <si>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</si>
  <si>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</si>
  <si>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</si>
  <si>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</si>
  <si>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</si>
  <si>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</si>
  <si>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</si>
  <si>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</si>
  <si>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</si>
  <si>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</si>
  <si>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</si>
  <si>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</si>
  <si>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</si>
  <si>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</si>
  <si>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</si>
  <si>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</si>
  <si>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</si>
  <si>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</si>
  <si>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</si>
  <si>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</si>
  <si>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</si>
  <si>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</si>
  <si>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</si>
  <si>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</si>
  <si>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</si>
  <si>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</si>
  <si>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</si>
  <si>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</si>
  <si>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</si>
  <si>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</si>
  <si>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</si>
  <si>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</si>
  <si>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</si>
  <si>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</si>
  <si>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</si>
  <si>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</si>
  <si>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</si>
  <si>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</si>
  <si>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</si>
  <si>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</si>
  <si>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</si>
  <si>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</si>
  <si>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</si>
  <si>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</si>
  <si>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</si>
  <si>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</si>
  <si>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</si>
  <si>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</si>
  <si>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</si>
  <si>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</si>
  <si>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</si>
  <si>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</si>
  <si>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</si>
  <si>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</si>
  <si>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</si>
  <si>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</si>
  <si>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</si>
  <si>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</si>
  <si>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</si>
  <si>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</si>
  <si>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</si>
  <si>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</si>
  <si>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</si>
  <si>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</si>
  <si>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</si>
  <si>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</si>
  <si>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</si>
  <si>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</si>
  <si>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</si>
  <si>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</si>
  <si>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</si>
  <si>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</si>
  <si>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</si>
  <si>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</si>
  <si>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</si>
  <si>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</si>
  <si>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</si>
  <si>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</si>
  <si>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</si>
  <si>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</si>
  <si>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</si>
  <si>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</si>
  <si>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</si>
  <si>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</si>
  <si>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</si>
  <si>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</si>
  <si>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</si>
  <si>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</si>
  <si>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</si>
  <si>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</si>
  <si>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</si>
  <si>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</si>
  <si>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</si>
  <si>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</si>
  <si>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</si>
  <si>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</si>
  <si>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</si>
  <si>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</si>
  <si>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</si>
  <si>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</si>
  <si>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</si>
  <si>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</si>
  <si>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</si>
  <si>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</si>
  <si>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</si>
  <si>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</si>
  <si>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</si>
  <si>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</si>
  <si>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</si>
  <si>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</si>
  <si>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</si>
  <si>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</si>
  <si>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</si>
  <si>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</si>
  <si>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</si>
  <si>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</si>
  <si>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</si>
  <si>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</si>
  <si>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</si>
  <si>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</si>
  <si>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</si>
  <si>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</si>
  <si>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</si>
  <si>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</si>
  <si>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</si>
  <si>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</si>
  <si>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</si>
  <si>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</si>
  <si>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</si>
  <si>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</si>
  <si>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</si>
  <si>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</si>
  <si>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</si>
  <si>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</si>
  <si>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</si>
  <si>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</si>
  <si>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</si>
  <si>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</si>
  <si>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</si>
  <si>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</si>
  <si>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</si>
  <si>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</si>
  <si>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</si>
  <si>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</si>
  <si>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</si>
  <si>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</si>
  <si>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</si>
  <si>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</si>
  <si>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</si>
  <si>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</si>
  <si>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</si>
  <si>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</si>
  <si>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</si>
  <si>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</si>
  <si>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</si>
  <si>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</si>
  <si>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</si>
  <si>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</si>
  <si>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</si>
  <si>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</si>
  <si>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</si>
  <si>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</si>
  <si>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</si>
  <si>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</si>
  <si>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</si>
  <si>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</si>
  <si>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</si>
  <si>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</si>
  <si>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</si>
  <si>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</si>
  <si>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</si>
  <si>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</si>
  <si>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</si>
  <si>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</si>
  <si>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</si>
  <si>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</si>
  <si>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</si>
  <si>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</si>
  <si>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</si>
  <si>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</si>
  <si>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</si>
  <si>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</si>
  <si>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</si>
  <si>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</si>
  <si>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</si>
  <si>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</si>
  <si>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</si>
  <si>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</si>
  <si>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</si>
  <si>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</si>
  <si>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</si>
  <si>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</si>
  <si>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</si>
  <si>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</si>
  <si>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</si>
  <si>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</si>
  <si>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</si>
  <si>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</si>
  <si>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</si>
  <si>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</si>
  <si>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</si>
  <si>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</si>
  <si>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</si>
  <si>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</si>
  <si>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</si>
  <si>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</si>
  <si>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</si>
  <si>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</si>
  <si>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</si>
  <si>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</si>
  <si>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</si>
  <si>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</si>
  <si>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</si>
  <si>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</si>
  <si>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</si>
  <si>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</si>
  <si>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</si>
  <si>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</si>
  <si>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</si>
  <si>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</si>
  <si>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</si>
  <si>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</si>
  <si>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</si>
  <si>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</si>
  <si>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</si>
  <si>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</si>
  <si>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</si>
  <si>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</si>
  <si>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</si>
  <si>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</si>
  <si>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</si>
  <si>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</si>
  <si>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</si>
  <si>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</si>
  <si>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</si>
  <si>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</si>
  <si>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</si>
  <si>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</si>
  <si>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</si>
  <si>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</si>
  <si>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</si>
  <si>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</si>
  <si>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</si>
  <si>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</si>
  <si>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</si>
  <si>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</si>
  <si>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</si>
  <si>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</si>
  <si>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</si>
  <si>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</si>
  <si>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</si>
  <si>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</si>
  <si>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</si>
  <si>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</si>
  <si>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</si>
  <si>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</si>
  <si>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</si>
  <si>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</si>
  <si>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</si>
  <si>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</si>
  <si>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</si>
  <si>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</si>
  <si>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</si>
  <si>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</si>
  <si>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</si>
  <si>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</si>
  <si>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</si>
  <si>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</si>
  <si>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</si>
  <si>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</si>
  <si>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</si>
  <si>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</si>
  <si>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</si>
  <si>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</si>
  <si>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</si>
  <si>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</si>
  <si>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</si>
  <si>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</si>
  <si>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</si>
  <si>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</si>
  <si>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</si>
  <si>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</si>
  <si>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</si>
  <si>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</si>
  <si>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</si>
  <si>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</si>
  <si>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</si>
  <si>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</si>
  <si>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</si>
  <si>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</si>
  <si>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</si>
  <si>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</si>
  <si>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</si>
  <si>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</si>
  <si>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</si>
  <si>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</si>
  <si>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</si>
  <si>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</si>
  <si>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</si>
  <si>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</si>
  <si>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</si>
  <si>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</si>
  <si>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</si>
  <si>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</si>
  <si>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</si>
  <si>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</si>
  <si>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</si>
  <si>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</si>
  <si>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</si>
  <si>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</si>
  <si>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</si>
  <si>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</si>
  <si>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</si>
  <si>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</si>
  <si>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</si>
  <si>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</si>
  <si>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</si>
  <si>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</si>
  <si>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</si>
  <si>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</si>
  <si>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</si>
  <si>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</si>
  <si>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</si>
  <si>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</si>
  <si>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</si>
  <si>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</si>
  <si>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</si>
  <si>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</si>
  <si>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</si>
  <si>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</si>
  <si>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</si>
  <si>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</si>
  <si>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</si>
  <si>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</si>
  <si>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</si>
  <si>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</si>
  <si>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</si>
  <si>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</si>
  <si>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</si>
  <si>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</si>
  <si>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</si>
  <si>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</si>
  <si>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</si>
  <si>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</si>
  <si>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</si>
  <si>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</si>
  <si>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</si>
  <si>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</si>
  <si>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</si>
  <si>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</si>
  <si>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</si>
  <si>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</si>
  <si>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</si>
  <si>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</si>
  <si>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</si>
  <si>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</si>
  <si>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</si>
  <si>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</si>
  <si>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</si>
  <si>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</si>
  <si>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</si>
  <si>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</si>
  <si>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</si>
  <si>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</si>
  <si>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</si>
  <si>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</si>
  <si>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</si>
  <si>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</si>
  <si>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</si>
  <si>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</si>
  <si>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</si>
  <si>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</si>
  <si>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</si>
  <si>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</si>
  <si>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</si>
  <si>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</si>
  <si>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</si>
  <si>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</si>
  <si>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</si>
  <si>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</si>
  <si>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</si>
  <si>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</si>
  <si>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</si>
  <si>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</si>
  <si>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</si>
  <si>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</si>
  <si>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</si>
  <si>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</si>
  <si>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</si>
  <si>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</si>
  <si>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</si>
  <si>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</si>
  <si>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</si>
  <si>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</si>
  <si>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</si>
  <si>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</si>
  <si>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</si>
  <si>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</si>
  <si>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</si>
  <si>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</si>
  <si>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</si>
  <si>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</si>
  <si>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</si>
  <si>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</si>
  <si>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</si>
  <si>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</si>
  <si>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</si>
  <si>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</si>
  <si>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</si>
  <si>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</si>
  <si>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</si>
  <si>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</si>
  <si>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</si>
  <si>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</si>
  <si>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</si>
  <si>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</si>
  <si>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</si>
  <si>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</si>
  <si>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</si>
  <si>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</si>
  <si>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</si>
  <si>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</si>
  <si>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</si>
  <si>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</si>
  <si>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</si>
  <si>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</si>
  <si>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</si>
  <si>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</si>
  <si>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</si>
  <si>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</si>
  <si>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</si>
  <si>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</si>
  <si>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</si>
  <si>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</si>
  <si>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</si>
  <si>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</si>
  <si>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</si>
  <si>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</si>
  <si>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</si>
  <si>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</si>
  <si>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</si>
  <si>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</si>
  <si>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</si>
  <si>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</si>
  <si>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</si>
  <si>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</si>
  <si>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</si>
  <si>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</si>
  <si>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</si>
  <si>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</si>
  <si>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</si>
  <si>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</si>
  <si>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</si>
  <si>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</si>
  <si>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</si>
  <si>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</si>
  <si>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</si>
  <si>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</si>
  <si>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</si>
  <si>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</si>
  <si>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</si>
  <si>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</si>
  <si>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</si>
  <si>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</si>
  <si>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</si>
  <si>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</si>
  <si>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</si>
  <si>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</si>
  <si>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</si>
  <si>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</si>
  <si>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</si>
  <si>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</si>
  <si>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</si>
  <si>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</si>
  <si>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</si>
  <si>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</si>
  <si>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</si>
  <si>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</si>
  <si>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</si>
  <si>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</si>
  <si>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</si>
  <si>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</si>
  <si>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</si>
  <si>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</si>
  <si>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</si>
  <si>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</si>
  <si>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</si>
  <si>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</si>
  <si>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</si>
  <si>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</si>
  <si>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</si>
  <si>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</si>
  <si>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</si>
  <si>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</si>
  <si>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</si>
  <si>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</si>
  <si>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</si>
  <si>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</si>
  <si>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</si>
  <si>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</si>
  <si>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</si>
  <si>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</si>
  <si>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</si>
  <si>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</si>
  <si>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</si>
  <si>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</si>
  <si>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</si>
  <si>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</si>
  <si>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</si>
  <si>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</si>
  <si>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</si>
  <si>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</si>
  <si>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</si>
  <si>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</si>
  <si>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</si>
  <si>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</si>
  <si>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</si>
  <si>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</si>
  <si>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</si>
  <si>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</si>
  <si>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</si>
  <si>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</si>
  <si>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</si>
  <si>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</si>
  <si>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</si>
  <si>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</si>
  <si>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</si>
  <si>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</si>
  <si>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</si>
  <si>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</si>
  <si>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</si>
  <si>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</si>
  <si>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</si>
  <si>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</si>
  <si>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</si>
  <si>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</si>
  <si>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</si>
  <si>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</si>
  <si>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</si>
  <si>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</si>
  <si>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</si>
  <si>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</si>
  <si>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</si>
  <si>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</si>
  <si>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</si>
  <si>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</si>
  <si>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</si>
  <si>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</si>
  <si>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</si>
  <si>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</si>
  <si>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</si>
  <si>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</si>
  <si>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</si>
  <si>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</si>
  <si>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</si>
  <si>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</si>
  <si>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</si>
  <si>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</si>
  <si>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</si>
  <si>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</si>
  <si>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</si>
  <si>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</si>
  <si>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</si>
  <si>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</si>
  <si>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</si>
  <si>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</si>
  <si>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</si>
  <si>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</si>
  <si>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</si>
  <si>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</si>
  <si>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</si>
  <si>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</si>
  <si>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</si>
  <si>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</si>
  <si>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</si>
  <si>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</si>
  <si>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</si>
  <si>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</si>
  <si>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</si>
  <si>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</si>
  <si>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</si>
  <si>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</si>
  <si>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</si>
  <si>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</si>
  <si>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</si>
  <si>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</si>
  <si>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</si>
  <si>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</si>
  <si>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</si>
  <si>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</si>
  <si>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</si>
  <si>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</si>
  <si>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</si>
  <si>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</si>
  <si>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</si>
  <si>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</si>
  <si>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</si>
  <si>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</si>
  <si>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</si>
  <si>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</si>
  <si>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</si>
  <si>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</si>
  <si>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</si>
  <si>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</si>
  <si>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</si>
  <si>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</si>
  <si>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</si>
  <si>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</si>
  <si>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</si>
  <si>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</si>
  <si>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</si>
  <si>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</si>
  <si>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</si>
  <si>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</si>
  <si>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</si>
  <si>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</si>
  <si>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</si>
  <si>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</si>
  <si>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</si>
  <si>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</si>
  <si>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</si>
  <si>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</si>
  <si>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</si>
  <si>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</si>
  <si>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</si>
  <si>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</si>
  <si>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</si>
  <si>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</si>
  <si>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</si>
  <si>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</si>
  <si>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</si>
  <si>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</si>
  <si>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</si>
  <si>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</si>
  <si>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</si>
  <si>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</si>
  <si>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</si>
  <si>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</si>
  <si>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</si>
  <si>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</si>
  <si>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</si>
  <si>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</si>
  <si>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</si>
  <si>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</si>
  <si>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</si>
  <si>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</si>
  <si>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</si>
  <si>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</si>
  <si>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</si>
  <si>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</si>
  <si>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</si>
  <si>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</si>
  <si>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</si>
  <si>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</si>
  <si>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</si>
  <si>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</si>
  <si>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</si>
  <si>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</si>
  <si>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</si>
  <si>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</si>
  <si>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</si>
  <si>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</si>
  <si>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</si>
  <si>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</si>
  <si>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</si>
  <si>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</si>
  <si>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</si>
  <si>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</si>
  <si>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</si>
  <si>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</si>
  <si>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</si>
  <si>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</si>
  <si>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</si>
  <si>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</si>
  <si>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</si>
  <si>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</si>
  <si>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</si>
  <si>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</si>
  <si>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</si>
  <si>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</si>
  <si>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</si>
  <si>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</si>
  <si>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</si>
  <si>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</si>
  <si>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</si>
  <si>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</si>
  <si>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</si>
  <si>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</si>
  <si>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</si>
  <si>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</si>
  <si>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</si>
  <si>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</si>
  <si>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</si>
  <si>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</si>
  <si>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</si>
  <si>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</si>
  <si>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</si>
  <si>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</si>
  <si>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</si>
  <si>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</si>
  <si>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</si>
  <si>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</si>
  <si>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</si>
  <si>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</si>
  <si>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</si>
  <si>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</si>
  <si>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</si>
  <si>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</si>
  <si>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</si>
  <si>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</si>
  <si>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</si>
  <si>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</si>
  <si>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</si>
  <si>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</si>
  <si>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</si>
  <si>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</si>
  <si>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</si>
  <si>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</si>
  <si>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</si>
  <si>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</si>
  <si>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</si>
  <si>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</si>
  <si>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</si>
  <si>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</si>
  <si>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</si>
  <si>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</si>
  <si>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</si>
  <si>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</si>
  <si>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</si>
  <si>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</si>
  <si>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</si>
  <si>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</si>
  <si>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</si>
  <si>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</si>
  <si>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</si>
  <si>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</si>
  <si>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</si>
  <si>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</si>
  <si>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</si>
  <si>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</si>
  <si>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</si>
  <si>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</si>
  <si>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</si>
  <si>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</si>
  <si>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</si>
  <si>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</si>
  <si>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</si>
  <si>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</si>
  <si>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</si>
  <si>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</si>
  <si>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</si>
  <si>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</si>
  <si>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</si>
  <si>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</si>
  <si>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</si>
  <si>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</si>
  <si>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</si>
  <si>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</si>
  <si>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</si>
  <si>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</si>
  <si>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</si>
  <si>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</si>
  <si>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</si>
  <si>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</si>
  <si>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</si>
  <si>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</si>
  <si>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</si>
  <si>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</si>
  <si>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</si>
  <si>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</si>
  <si>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</si>
  <si>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</si>
  <si>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</si>
  <si>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</si>
  <si>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</si>
  <si>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</si>
  <si>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</si>
  <si>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</si>
  <si>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</si>
  <si>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</si>
  <si>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</si>
  <si>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</si>
  <si>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</si>
  <si>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</si>
  <si>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</si>
  <si>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</si>
  <si>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</si>
  <si>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</si>
  <si>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</si>
  <si>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</si>
  <si>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</si>
  <si>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</si>
  <si>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</si>
  <si>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</si>
  <si>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</si>
  <si>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</si>
  <si>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</si>
  <si>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</si>
  <si>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</si>
  <si>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</si>
  <si>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</si>
  <si>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</si>
  <si>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</si>
  <si>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</si>
  <si>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</si>
  <si>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</si>
  <si>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</si>
  <si>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</si>
  <si>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</si>
  <si>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</si>
  <si>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</si>
  <si>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</si>
  <si>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</si>
  <si>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</si>
  <si>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</si>
  <si>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</si>
  <si>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</si>
  <si>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</si>
  <si>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</si>
  <si>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</si>
  <si>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</si>
  <si>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</si>
  <si>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</si>
  <si>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</si>
  <si>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</si>
  <si>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</si>
  <si>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</si>
  <si>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</si>
  <si>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</si>
  <si>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</si>
  <si>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</si>
  <si>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</si>
  <si>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</si>
  <si>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</si>
  <si>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</si>
  <si>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</si>
  <si>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</si>
  <si>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</si>
  <si>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</si>
  <si>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</si>
  <si>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</si>
  <si>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</si>
  <si>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</si>
  <si>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</si>
  <si>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</si>
  <si>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</si>
  <si>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</si>
  <si>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</si>
  <si>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</si>
  <si>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</si>
  <si>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</si>
  <si>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</si>
  <si>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</si>
  <si>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</si>
  <si>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</si>
  <si>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</si>
  <si>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</si>
  <si>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</si>
  <si>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</si>
  <si>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</si>
  <si>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</si>
  <si>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</si>
  <si>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</si>
  <si>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</si>
  <si>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</si>
  <si>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</si>
  <si>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</si>
  <si>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</si>
  <si>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</si>
  <si>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</si>
  <si>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</si>
  <si>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</si>
  <si>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</si>
  <si>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</si>
  <si>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</si>
  <si>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</si>
  <si>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</si>
  <si>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</si>
  <si>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</si>
  <si>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</si>
  <si>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</si>
  <si>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</si>
  <si>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</si>
  <si>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</si>
  <si>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</si>
  <si>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</si>
  <si>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</si>
  <si>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</si>
  <si>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</si>
  <si>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</si>
  <si>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</si>
  <si>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</si>
  <si>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</si>
  <si>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</si>
  <si>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</si>
  <si>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</si>
  <si>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</si>
  <si>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</si>
  <si>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</si>
  <si>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</si>
  <si>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</si>
  <si>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</si>
  <si>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</si>
  <si>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</si>
  <si>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</si>
  <si>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</si>
  <si>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</si>
  <si>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</si>
  <si>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</si>
  <si>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</si>
  <si>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</si>
  <si>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</si>
  <si>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</si>
  <si>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</si>
  <si>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</si>
  <si>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</si>
  <si>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</si>
  <si>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</si>
  <si>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</si>
  <si>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</si>
  <si>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</si>
  <si>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</si>
  <si>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</si>
  <si>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</si>
  <si>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</si>
  <si>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</si>
  <si>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</si>
  <si>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</si>
  <si>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</si>
  <si>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</si>
  <si>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</si>
  <si>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</si>
  <si>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</si>
  <si>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</si>
  <si>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</si>
  <si>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</si>
  <si>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</si>
  <si>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</si>
  <si>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</si>
  <si>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</si>
  <si>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</si>
  <si>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</si>
  <si>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</si>
  <si>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</si>
  <si>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</si>
  <si>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</si>
  <si>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</si>
  <si>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</si>
  <si>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</si>
  <si>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</si>
  <si>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</si>
  <si>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</si>
  <si>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</si>
  <si>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</si>
  <si>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</si>
  <si>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</si>
  <si>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</si>
  <si>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</si>
  <si>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</si>
  <si>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</si>
  <si>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</si>
  <si>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</si>
  <si>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</si>
  <si>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</si>
  <si>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</si>
  <si>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</si>
  <si>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</si>
  <si>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</si>
  <si>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</si>
  <si>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</si>
  <si>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</si>
  <si>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</si>
  <si>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</si>
  <si>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</si>
  <si>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</si>
  <si>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</si>
  <si>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</si>
  <si>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</si>
  <si>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</si>
  <si>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</si>
  <si>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</si>
  <si>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</si>
  <si>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</si>
  <si>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</si>
  <si>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</si>
  <si>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</si>
  <si>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</si>
  <si>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</si>
  <si>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</si>
  <si>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</si>
  <si>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</si>
  <si>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</si>
  <si>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</si>
  <si>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</si>
  <si>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</si>
  <si>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</si>
  <si>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</si>
  <si>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</si>
  <si>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</si>
  <si>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</si>
  <si>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</si>
  <si>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</si>
  <si>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</si>
  <si>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</si>
  <si>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</si>
  <si>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</si>
  <si>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</si>
  <si>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</si>
  <si>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</si>
  <si>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</si>
  <si>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</si>
  <si>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</si>
  <si>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</si>
  <si>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</si>
  <si>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</si>
  <si>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</si>
  <si>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</si>
  <si>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</si>
  <si>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</si>
  <si>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</si>
  <si>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</si>
  <si>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</si>
  <si>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</si>
  <si>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</si>
  <si>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</si>
  <si>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</si>
  <si>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</si>
  <si>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</si>
  <si>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</si>
  <si>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</si>
  <si>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</si>
  <si>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</si>
  <si>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</si>
  <si>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</si>
  <si>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</si>
  <si>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</si>
  <si>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</si>
  <si>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</si>
  <si>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</si>
  <si>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</si>
  <si>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</si>
  <si>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</si>
  <si>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</si>
  <si>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</si>
  <si>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</si>
  <si>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</si>
  <si>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</si>
  <si>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</si>
  <si>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</si>
  <si>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</si>
  <si>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</si>
  <si>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</si>
  <si>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</si>
  <si>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</si>
  <si>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</si>
  <si>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</si>
  <si>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</si>
  <si>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</si>
  <si>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</si>
  <si>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</si>
  <si>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</si>
  <si>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</si>
  <si>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</si>
  <si>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</si>
  <si>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</si>
  <si>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</si>
  <si>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</si>
  <si>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</si>
  <si>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</si>
  <si>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</si>
  <si>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</si>
  <si>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</si>
  <si>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</si>
  <si>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</si>
  <si>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</si>
  <si>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</si>
  <si>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</si>
  <si>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</si>
  <si>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</si>
  <si>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</si>
  <si>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</si>
  <si>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</si>
  <si>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</si>
  <si>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</si>
  <si>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</si>
  <si>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</si>
  <si>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</si>
  <si>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</si>
  <si>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</si>
  <si>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</si>
  <si>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</si>
  <si>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</si>
  <si>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</si>
  <si>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</si>
  <si>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</si>
  <si>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</si>
  <si>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</si>
  <si>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</si>
  <si>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</si>
  <si>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</si>
  <si>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</si>
  <si>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</si>
  <si>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</si>
  <si>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</si>
  <si>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</si>
  <si>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</si>
  <si>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</si>
  <si>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</si>
  <si>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</si>
  <si>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</si>
  <si>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</si>
  <si>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</si>
  <si>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</si>
  <si>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</si>
  <si>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</si>
  <si>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</si>
  <si>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</si>
  <si>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</si>
  <si>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</si>
  <si>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</si>
  <si>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</si>
  <si>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</si>
  <si>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</si>
  <si>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</si>
  <si>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</si>
  <si>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</si>
  <si>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</si>
  <si>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</si>
  <si>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</si>
  <si>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</si>
  <si>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</si>
  <si>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</si>
  <si>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</si>
  <si>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</si>
  <si>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</si>
  <si>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</si>
  <si>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</si>
  <si>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</si>
  <si>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</si>
  <si>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</si>
  <si>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</si>
  <si>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</si>
  <si>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</si>
  <si>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</si>
  <si>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</si>
  <si>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</si>
  <si>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</si>
  <si>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</si>
  <si>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</si>
  <si>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</si>
  <si>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</si>
  <si>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</si>
  <si>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</si>
  <si>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</si>
  <si>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</si>
  <si>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</si>
  <si>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</si>
  <si>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</si>
  <si>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</si>
  <si>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</si>
  <si>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</si>
  <si>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</si>
  <si>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</si>
  <si>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</si>
  <si>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</si>
  <si>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</si>
  <si>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</si>
  <si>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</si>
  <si>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</si>
  <si>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</si>
  <si>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</si>
  <si>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</si>
  <si>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</si>
  <si>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</si>
  <si>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</si>
  <si>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</si>
  <si>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</si>
  <si>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</si>
  <si>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</si>
  <si>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</si>
  <si>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</si>
  <si>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</si>
  <si>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</si>
  <si>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</si>
  <si>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</si>
  <si>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</si>
  <si>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</si>
  <si>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</si>
  <si>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</si>
  <si>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</si>
  <si>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</si>
  <si>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</si>
  <si>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</si>
  <si>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</si>
  <si>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</si>
  <si>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</si>
  <si>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</si>
  <si>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</si>
  <si>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</si>
  <si>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</si>
  <si>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</si>
  <si>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</si>
  <si>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</si>
  <si>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</si>
  <si>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</si>
  <si>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</si>
  <si>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</si>
  <si>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</si>
  <si>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</si>
  <si>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</si>
  <si>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</si>
  <si>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</si>
  <si>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</si>
  <si>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</si>
  <si>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</si>
  <si>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</si>
  <si>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</si>
  <si>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</si>
  <si>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</si>
  <si>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</si>
  <si>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</si>
  <si>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</si>
  <si>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</si>
  <si>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</si>
  <si>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</si>
  <si>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</si>
  <si>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</si>
  <si>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</si>
  <si>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</si>
  <si>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</si>
  <si>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</si>
  <si>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</si>
  <si>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</si>
  <si>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</si>
  <si>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</si>
  <si>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</si>
  <si>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</si>
  <si>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</si>
  <si>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</si>
  <si>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</si>
  <si>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</si>
  <si>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</si>
  <si>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</si>
  <si>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</si>
  <si>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</si>
  <si>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</si>
  <si>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</si>
  <si>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</si>
  <si>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</si>
  <si>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</si>
  <si>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</si>
  <si>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</si>
  <si>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</si>
  <si>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</si>
  <si>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</si>
  <si>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</si>
  <si>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</si>
  <si>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</si>
  <si>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</si>
  <si>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</si>
  <si>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</si>
  <si>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</si>
  <si>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</si>
  <si>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</si>
  <si>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</si>
  <si>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</si>
  <si>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</si>
  <si>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</si>
  <si>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</si>
  <si>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</si>
  <si>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</si>
  <si>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</si>
  <si>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</si>
  <si>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</si>
  <si>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</si>
  <si>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</si>
  <si>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</si>
  <si>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</si>
  <si>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</si>
  <si>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</si>
  <si>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</si>
  <si>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</si>
  <si>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</si>
  <si>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</si>
  <si>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</si>
  <si>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</si>
  <si>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</si>
  <si>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</si>
  <si>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</si>
  <si>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</si>
  <si>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</si>
  <si>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</si>
  <si>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</si>
  <si>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</si>
  <si>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</si>
  <si>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</si>
  <si>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</si>
  <si>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</si>
  <si>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</si>
  <si>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</si>
  <si>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</si>
  <si>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</si>
  <si>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</si>
  <si>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</si>
  <si>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</si>
  <si>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</si>
  <si>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</si>
  <si>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</si>
  <si>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</si>
  <si>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</si>
  <si>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</si>
  <si>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</si>
  <si>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</si>
  <si>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</si>
  <si>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</si>
  <si>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</si>
  <si>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</si>
  <si>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</si>
  <si>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</si>
  <si>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</si>
  <si>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</si>
  <si>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</si>
  <si>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</si>
  <si>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</si>
  <si>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</si>
  <si>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</si>
  <si>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</si>
  <si>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</si>
  <si>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</si>
  <si>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</si>
  <si>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</si>
  <si>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</si>
  <si>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</si>
  <si>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</si>
  <si>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</si>
  <si>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</si>
  <si>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</si>
  <si>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</si>
  <si>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</si>
  <si>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</si>
  <si>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</si>
  <si>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</si>
  <si>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</si>
  <si>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</si>
  <si>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</si>
  <si>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</si>
  <si>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</si>
  <si>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</si>
  <si>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</si>
  <si>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</si>
  <si>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</si>
  <si>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</si>
  <si>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</si>
  <si>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</si>
  <si>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</si>
  <si>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</si>
  <si>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</si>
  <si>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</si>
  <si>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</si>
  <si>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</si>
  <si>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</si>
  <si>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</si>
  <si>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</si>
  <si>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</si>
  <si>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</si>
  <si>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</si>
  <si>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</si>
  <si>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</si>
  <si>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</si>
  <si>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</si>
  <si>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</si>
  <si>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</si>
  <si>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</si>
  <si>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</si>
  <si>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</si>
  <si>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</si>
  <si>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</si>
  <si>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</si>
  <si>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</si>
  <si>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</si>
  <si>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</si>
  <si>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</si>
  <si>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</si>
  <si>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</si>
  <si>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</si>
  <si>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</si>
  <si>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</si>
  <si>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</si>
  <si>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</si>
  <si>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</si>
  <si>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</si>
  <si>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</si>
  <si>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</si>
  <si>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</si>
  <si>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</si>
  <si>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</si>
  <si>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</si>
  <si>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</si>
  <si>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</si>
  <si>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</si>
  <si>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</si>
  <si>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</si>
  <si>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</si>
  <si>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</si>
  <si>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</si>
  <si>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</si>
  <si>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</si>
  <si>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</si>
  <si>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</si>
  <si>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</si>
  <si>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</si>
  <si>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</si>
  <si>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</si>
  <si>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</si>
  <si>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</si>
  <si>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</si>
  <si>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</si>
  <si>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</si>
  <si>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</si>
  <si>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</si>
  <si>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</si>
  <si>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</si>
  <si>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</si>
  <si>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</si>
  <si>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</si>
  <si>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</si>
  <si>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</si>
  <si>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</si>
  <si>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</si>
  <si>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</si>
  <si>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</si>
  <si>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</si>
  <si>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</si>
  <si>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</si>
  <si>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</si>
  <si>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</si>
  <si>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</si>
  <si>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</si>
  <si>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</si>
  <si>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</si>
  <si>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</si>
  <si>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</si>
  <si>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</si>
  <si>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</si>
  <si>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</si>
  <si>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</si>
  <si>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</si>
  <si>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</si>
  <si>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</si>
  <si>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</si>
  <si>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</si>
  <si>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</si>
  <si>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</si>
  <si>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</si>
  <si>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</si>
  <si>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</si>
  <si>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</si>
  <si>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</si>
  <si>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</si>
  <si>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</si>
  <si>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</si>
  <si>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</si>
  <si>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</si>
  <si>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</si>
  <si>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</si>
  <si>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</si>
  <si>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</si>
  <si>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</si>
  <si>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</si>
  <si>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</si>
  <si>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</si>
  <si>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</si>
  <si>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</si>
  <si>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</si>
  <si>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</si>
  <si>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</si>
  <si>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</si>
  <si>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</si>
  <si>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</si>
  <si>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</si>
  <si>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</si>
  <si>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</si>
  <si>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</si>
  <si>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</si>
  <si>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</si>
  <si>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</si>
  <si>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</si>
  <si>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</si>
  <si>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</si>
  <si>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</si>
  <si>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</si>
  <si>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</si>
  <si>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</si>
  <si>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</si>
  <si>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</si>
  <si>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</si>
  <si>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</si>
  <si>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</si>
  <si>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</si>
  <si>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</si>
  <si>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</si>
  <si>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</si>
  <si>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</si>
  <si>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</si>
  <si>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</si>
  <si>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</si>
  <si>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</si>
  <si>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</si>
  <si>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</si>
  <si>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</si>
  <si>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</si>
  <si>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</si>
  <si>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</si>
  <si>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</si>
  <si>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</si>
  <si>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</si>
  <si>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</si>
  <si>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</si>
  <si>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</si>
  <si>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</si>
  <si>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</si>
  <si>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</si>
  <si>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</si>
  <si>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</si>
  <si>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</si>
  <si>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</si>
  <si>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</si>
  <si>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</si>
  <si>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</si>
  <si>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</si>
  <si>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</si>
  <si>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</si>
  <si>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</si>
  <si>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</si>
  <si>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</si>
  <si>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</si>
  <si>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</si>
  <si>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</si>
  <si>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</si>
  <si>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</si>
  <si>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</si>
  <si>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</si>
  <si>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</si>
  <si>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</si>
  <si>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</si>
  <si>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</si>
  <si>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</si>
  <si>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</si>
  <si>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</si>
  <si>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</si>
  <si>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</si>
  <si>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</si>
  <si>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</si>
  <si>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</si>
  <si>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</si>
  <si>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</si>
  <si>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</si>
  <si>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</si>
  <si>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</si>
  <si>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</si>
  <si>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</si>
  <si>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</si>
  <si>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</si>
  <si>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</si>
  <si>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</si>
  <si>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</si>
  <si>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</si>
  <si>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</si>
  <si>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</si>
  <si>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</si>
  <si>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</si>
  <si>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</si>
  <si>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</si>
  <si>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</si>
  <si>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</si>
  <si>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</si>
  <si>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</si>
  <si>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</si>
  <si>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</si>
  <si>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</si>
  <si>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</si>
  <si>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</si>
  <si>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</si>
  <si>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</si>
  <si>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</si>
  <si>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</si>
  <si>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</si>
  <si>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</si>
  <si>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</si>
  <si>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</si>
  <si>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</si>
  <si>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</si>
  <si>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</si>
  <si>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</si>
  <si>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</si>
  <si>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</si>
  <si>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</si>
  <si>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</si>
  <si>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</si>
  <si>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</si>
  <si>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</si>
  <si>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</si>
  <si>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</si>
  <si>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</si>
  <si>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</si>
  <si>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</si>
  <si>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</si>
  <si>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</si>
  <si>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</si>
  <si>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</si>
  <si>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</si>
  <si>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</si>
  <si>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</si>
  <si>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</si>
  <si>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</si>
  <si>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</si>
  <si>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</si>
  <si>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</si>
  <si>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</si>
  <si>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</si>
  <si>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</si>
  <si>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</si>
  <si>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</si>
  <si>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</si>
  <si>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</si>
  <si>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</si>
  <si>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</si>
  <si>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</si>
  <si>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</si>
  <si>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</si>
  <si>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</si>
  <si>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</si>
  <si>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</si>
  <si>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</si>
  <si>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</si>
  <si>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</si>
  <si>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</si>
  <si>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</si>
  <si>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</si>
  <si>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</si>
  <si>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</si>
  <si>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</si>
  <si>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</si>
  <si>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</si>
  <si>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</si>
  <si>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</si>
  <si>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</si>
  <si>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</si>
  <si>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</si>
  <si>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</si>
  <si>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</si>
  <si>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</si>
  <si>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</si>
  <si>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</si>
  <si>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</si>
  <si>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</si>
  <si>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</si>
  <si>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</si>
  <si>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</si>
  <si>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</si>
  <si>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</si>
  <si>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</si>
  <si>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</si>
  <si>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</si>
  <si>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</si>
  <si>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</si>
  <si>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</si>
  <si>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</si>
  <si>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</si>
  <si>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</si>
  <si>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</si>
  <si>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</si>
  <si>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</si>
  <si>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</si>
  <si>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</si>
  <si>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</si>
  <si>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</si>
  <si>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</si>
  <si>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</si>
  <si>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</si>
  <si>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</si>
  <si>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</si>
  <si>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</si>
  <si>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</si>
  <si>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</si>
  <si>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</si>
  <si>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</si>
  <si>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</si>
  <si>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</si>
  <si>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</si>
  <si>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</si>
  <si>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</si>
  <si>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</si>
  <si>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</si>
  <si>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</si>
  <si>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</si>
  <si>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</si>
  <si>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</si>
  <si>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</si>
  <si>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</si>
  <si>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</si>
  <si>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</si>
  <si>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</si>
  <si>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</si>
  <si>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</si>
  <si>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</si>
  <si>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</si>
  <si>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</si>
  <si>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</si>
  <si>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</si>
  <si>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</si>
  <si>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</si>
  <si>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</si>
  <si>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</si>
  <si>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</si>
  <si>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</si>
  <si>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</si>
  <si>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</si>
  <si>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</si>
  <si>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</si>
  <si>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</si>
  <si>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</si>
  <si>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</si>
  <si>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</si>
  <si>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</si>
  <si>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</si>
  <si>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</si>
  <si>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</si>
  <si>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</si>
  <si>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</si>
  <si>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</si>
  <si>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</si>
  <si>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</si>
  <si>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</si>
  <si>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</si>
  <si>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</si>
  <si>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</si>
  <si>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</si>
  <si>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</si>
  <si>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</si>
  <si>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</si>
  <si>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</si>
  <si>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</si>
  <si>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</si>
  <si>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</si>
  <si>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</si>
  <si>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</si>
  <si>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</si>
  <si>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</si>
  <si>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</si>
  <si>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</si>
  <si>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</si>
  <si>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</si>
  <si>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</si>
  <si>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</si>
  <si>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</si>
  <si>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</si>
  <si>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</si>
  <si>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</si>
  <si>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</si>
  <si>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</si>
  <si>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</si>
  <si>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</si>
  <si>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</si>
  <si>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</si>
  <si>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</si>
  <si>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</si>
  <si>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</si>
  <si>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</si>
  <si>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</si>
  <si>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</si>
  <si>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</si>
  <si>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</si>
  <si>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</si>
  <si>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</si>
  <si>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</si>
  <si>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</si>
  <si>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</si>
  <si>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</si>
  <si>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</si>
  <si>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</si>
  <si>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</si>
  <si>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</si>
  <si>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</si>
  <si>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</si>
  <si>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</si>
  <si>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</si>
  <si>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</si>
  <si>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</si>
  <si>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</si>
  <si>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</si>
  <si>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</si>
  <si>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</si>
  <si>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</si>
  <si>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</si>
  <si>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</si>
  <si>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</si>
  <si>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</si>
  <si>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</si>
  <si>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</si>
  <si>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</si>
  <si>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</si>
  <si>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</si>
  <si>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</si>
  <si>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</si>
  <si>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</si>
  <si>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</si>
  <si>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</si>
  <si>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</si>
  <si>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</si>
  <si>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</si>
  <si>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</si>
  <si>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</si>
  <si>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</si>
  <si>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</si>
  <si>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</si>
  <si>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</si>
  <si>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</si>
  <si>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</si>
  <si>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</si>
  <si>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</si>
  <si>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</si>
  <si>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</si>
  <si>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</si>
  <si>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</si>
  <si>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</si>
  <si>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</si>
  <si>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</si>
  <si>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</si>
  <si>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</si>
  <si>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</si>
  <si>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</si>
  <si>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</si>
  <si>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</si>
  <si>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</si>
  <si>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</si>
  <si>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</si>
  <si>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</si>
  <si>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</si>
  <si>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</si>
  <si>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</si>
  <si>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</si>
  <si>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</si>
  <si>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</si>
  <si>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</si>
  <si>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</si>
  <si>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</si>
  <si>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</si>
  <si>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</si>
  <si>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</si>
  <si>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</si>
  <si>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</si>
  <si>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</si>
  <si>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</si>
  <si>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</si>
  <si>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</si>
  <si>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</si>
  <si>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</si>
  <si>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</si>
  <si>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</si>
  <si>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</si>
  <si>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</si>
  <si>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</si>
  <si>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</si>
  <si>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</si>
  <si>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</si>
  <si>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</si>
  <si>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</si>
  <si>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</si>
  <si>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</si>
  <si>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</si>
  <si>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</si>
  <si>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</si>
  <si>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</si>
  <si>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</si>
  <si>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</si>
  <si>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</si>
  <si>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</si>
  <si>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</si>
  <si>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</si>
  <si>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</si>
  <si>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</si>
  <si>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</si>
  <si>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</si>
  <si>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</si>
  <si>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</si>
  <si>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</si>
  <si>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</si>
  <si>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</si>
  <si>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</si>
  <si>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</si>
  <si>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</si>
  <si>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</si>
  <si>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</si>
  <si>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</si>
  <si>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</si>
  <si>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</si>
  <si>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</si>
  <si>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</si>
  <si>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</si>
  <si>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</si>
  <si>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</si>
  <si>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</si>
  <si>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</si>
  <si>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</si>
  <si>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</si>
  <si>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</si>
  <si>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</si>
  <si>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</si>
  <si>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</si>
  <si>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</si>
  <si>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</si>
  <si>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</si>
  <si>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</si>
  <si>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</si>
  <si>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</si>
  <si>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</si>
  <si>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</si>
  <si>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</si>
  <si>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</si>
  <si>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</si>
  <si>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</si>
  <si>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</si>
  <si>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</si>
  <si>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</si>
  <si>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</si>
  <si>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</si>
  <si>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</si>
  <si>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</si>
  <si>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</si>
  <si>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</si>
  <si>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</si>
  <si>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</si>
  <si>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</si>
  <si>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</si>
  <si>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</si>
  <si>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</si>
  <si>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</si>
  <si>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</si>
  <si>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</si>
  <si>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</si>
  <si>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</si>
  <si>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</si>
  <si>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</si>
  <si>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</si>
  <si>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</si>
  <si>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</si>
  <si>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</si>
  <si>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</si>
  <si>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</si>
  <si>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</si>
  <si>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</si>
  <si>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</si>
  <si>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</si>
  <si>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</si>
  <si>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</si>
  <si>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</si>
  <si>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</si>
  <si>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</si>
  <si>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</si>
  <si>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</si>
  <si>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</si>
  <si>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</si>
  <si>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</si>
  <si>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</si>
  <si>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</si>
  <si>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</si>
  <si>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</si>
  <si>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</si>
  <si>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</si>
  <si>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</si>
  <si>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</si>
  <si>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</si>
  <si>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</si>
  <si>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</si>
  <si>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</si>
  <si>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</si>
  <si>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</si>
  <si>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</si>
  <si>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</si>
  <si>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</si>
  <si>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</si>
  <si>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</si>
  <si>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</si>
  <si>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</si>
  <si>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</si>
  <si>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</si>
  <si>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</si>
  <si>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</si>
  <si>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</si>
  <si>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</si>
  <si>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</si>
  <si>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</si>
  <si>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</si>
  <si>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</si>
  <si>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</si>
  <si>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</si>
  <si>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</si>
  <si>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</si>
  <si>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</si>
  <si>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</si>
  <si>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</si>
  <si>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</si>
  <si>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</si>
  <si>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</si>
  <si>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</si>
  <si>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</si>
  <si>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</si>
  <si>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</si>
  <si>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</si>
  <si>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</si>
  <si>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</si>
  <si>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</si>
  <si>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</si>
  <si>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</si>
  <si>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</si>
  <si>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</si>
  <si>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</si>
  <si>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</si>
  <si>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</si>
  <si>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</si>
  <si>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</si>
  <si>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</si>
  <si>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</si>
  <si>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</si>
  <si>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</si>
  <si>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</si>
  <si>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</si>
  <si>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</si>
  <si>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</si>
  <si>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</si>
  <si>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</si>
  <si>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</si>
  <si>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</si>
  <si>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</si>
  <si>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</si>
  <si>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</si>
  <si>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</si>
  <si>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</si>
  <si>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</si>
  <si>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</si>
  <si>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</si>
  <si>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</si>
  <si>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</si>
  <si>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</si>
  <si>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</si>
  <si>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</si>
  <si>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</si>
  <si>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</si>
  <si>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</si>
  <si>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</si>
  <si>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</si>
  <si>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</si>
  <si>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</si>
  <si>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</si>
  <si>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</si>
  <si>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</si>
  <si>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</si>
  <si>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</si>
  <si>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</si>
  <si>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</si>
  <si>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</si>
  <si>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</si>
  <si>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</si>
  <si>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</si>
  <si>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</si>
  <si>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</si>
  <si>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</si>
  <si>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</si>
  <si>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</si>
  <si>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</si>
  <si>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</si>
  <si>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</si>
  <si>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</si>
  <si>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</si>
  <si>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</si>
  <si>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</si>
  <si>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</si>
  <si>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</si>
  <si>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</si>
  <si>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</si>
  <si>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</si>
  <si>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</si>
  <si>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</si>
  <si>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</si>
  <si>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</si>
  <si>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</si>
  <si>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</si>
  <si>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</si>
  <si>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</si>
  <si>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</si>
  <si>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</si>
  <si>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</si>
  <si>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</si>
  <si>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</si>
  <si>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</si>
  <si>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</si>
  <si>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</si>
  <si>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</si>
  <si>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</si>
  <si>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</si>
  <si>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</si>
  <si>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</si>
  <si>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</si>
  <si>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</si>
  <si>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</si>
  <si>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</si>
  <si>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</si>
  <si>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</si>
  <si>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</si>
  <si>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</si>
  <si>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</si>
  <si>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</si>
  <si>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</si>
  <si>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</si>
  <si>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</si>
  <si>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</si>
  <si>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</si>
  <si>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</si>
  <si>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</si>
  <si>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</si>
  <si>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</si>
  <si>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</si>
  <si>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</si>
  <si>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</si>
  <si>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</si>
  <si>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</si>
  <si>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</si>
  <si>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</si>
  <si>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</si>
  <si>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</si>
  <si>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</si>
  <si>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</si>
  <si>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</si>
  <si>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</si>
  <si>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</si>
  <si>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</si>
  <si>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</si>
  <si>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</si>
  <si>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</si>
  <si>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</si>
  <si>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</si>
  <si>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</si>
  <si>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</si>
  <si>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</si>
  <si>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</si>
  <si>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</si>
  <si>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</si>
  <si>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</si>
  <si>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</si>
  <si>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</si>
  <si>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</si>
  <si>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</si>
  <si>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</si>
  <si>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</si>
  <si>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</si>
  <si>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</si>
  <si>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</si>
  <si>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</si>
  <si>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</si>
  <si>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</si>
  <si>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</si>
  <si>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</si>
  <si>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</si>
  <si>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</si>
  <si>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</si>
  <si>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</si>
  <si>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</si>
  <si>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</si>
  <si>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</si>
  <si>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</si>
  <si>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</si>
  <si>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</si>
  <si>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</si>
  <si>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</si>
  <si>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</si>
  <si>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</si>
  <si>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</si>
  <si>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</si>
  <si>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</si>
  <si>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</si>
  <si>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</si>
  <si>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</si>
  <si>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</si>
  <si>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</si>
  <si>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</si>
  <si>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</si>
  <si>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</si>
  <si>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</si>
  <si>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</si>
  <si>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</si>
  <si>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</si>
  <si>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</si>
  <si>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</si>
  <si>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</si>
  <si>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</si>
  <si>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</si>
  <si>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</si>
  <si>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</si>
  <si>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</si>
  <si>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</si>
  <si>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</si>
  <si>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</si>
  <si>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</si>
  <si>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</si>
  <si>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</si>
  <si>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</si>
  <si>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</si>
  <si>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</si>
  <si>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</si>
  <si>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</si>
  <si>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</si>
  <si>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</si>
  <si>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</si>
  <si>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</si>
  <si>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</si>
  <si>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</si>
  <si>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</si>
  <si>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</si>
  <si>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</si>
  <si>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</si>
  <si>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</si>
  <si>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</si>
  <si>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</si>
  <si>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</si>
  <si>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</si>
  <si>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</si>
  <si>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</si>
  <si>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</si>
  <si>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</si>
  <si>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</si>
  <si>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</si>
  <si>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</si>
  <si>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</si>
  <si>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</si>
  <si>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</si>
  <si>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</si>
  <si>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</si>
  <si>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</si>
  <si>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</si>
  <si>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</si>
  <si>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</si>
  <si>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</si>
  <si>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</si>
  <si>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</si>
  <si>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</si>
  <si>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</si>
  <si>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</si>
  <si>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</si>
  <si>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</si>
  <si>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</si>
  <si>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</si>
  <si>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</si>
  <si>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</si>
  <si>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</si>
  <si>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</si>
  <si>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</si>
  <si>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</si>
  <si>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</si>
  <si>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</si>
  <si>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</si>
  <si>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</si>
  <si>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</si>
  <si>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</si>
  <si>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</si>
  <si>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</si>
  <si>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</si>
  <si>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</si>
  <si>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</si>
  <si>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</si>
  <si>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</si>
  <si>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</si>
  <si>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</si>
  <si>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</si>
  <si>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</si>
  <si>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</si>
  <si>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</si>
  <si>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</si>
  <si>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</si>
  <si>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</si>
  <si>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</si>
  <si>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</si>
  <si>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</si>
  <si>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</si>
  <si>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</si>
  <si>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</si>
  <si>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</si>
  <si>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</si>
  <si>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</si>
  <si>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</si>
  <si>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</si>
  <si>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</si>
  <si>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</si>
  <si>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</si>
  <si>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</si>
  <si>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</si>
  <si>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</si>
  <si>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</si>
  <si>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</si>
  <si>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</si>
  <si>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</si>
  <si>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</si>
  <si>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</si>
  <si>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</si>
  <si>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</si>
  <si>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</si>
  <si>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</si>
  <si>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</si>
  <si>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</si>
  <si>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</si>
  <si>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</si>
  <si>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</si>
  <si>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</si>
  <si>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</si>
  <si>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</si>
  <si>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</si>
  <si>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</si>
  <si>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</si>
  <si>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</si>
  <si>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</si>
  <si>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</si>
  <si>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</si>
  <si>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</si>
  <si>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</si>
  <si>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</si>
  <si>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</si>
  <si>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</si>
  <si>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</si>
  <si>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</si>
  <si>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</si>
  <si>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</si>
  <si>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</si>
  <si>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</si>
  <si>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</si>
  <si>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</si>
  <si>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</si>
  <si>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</si>
  <si>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</si>
  <si>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</si>
  <si>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</si>
  <si>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</si>
  <si>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</si>
  <si>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</si>
  <si>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</si>
  <si>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</si>
  <si>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</si>
  <si>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</si>
  <si>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</si>
  <si>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</si>
  <si>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</si>
  <si>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</si>
  <si>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</si>
  <si>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</si>
  <si>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</si>
  <si>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</si>
  <si>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</si>
  <si>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</si>
  <si>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</si>
  <si>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</si>
  <si>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</si>
  <si>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</si>
  <si>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</si>
  <si>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</si>
  <si>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</si>
  <si>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</si>
  <si>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</si>
  <si>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</si>
  <si>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</si>
  <si>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</si>
  <si>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</si>
  <si>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</si>
  <si>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</si>
  <si>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</si>
  <si>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</si>
  <si>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</si>
  <si>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</si>
  <si>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</si>
  <si>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</si>
  <si>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</si>
  <si>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</si>
  <si>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</si>
  <si>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</si>
  <si>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</si>
  <si>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</si>
  <si>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</si>
  <si>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</si>
  <si>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</si>
  <si>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</si>
  <si>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</si>
  <si>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</si>
  <si>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</si>
  <si>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</si>
  <si>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</si>
  <si>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</si>
  <si>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</si>
  <si>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</si>
  <si>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</si>
  <si>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</si>
  <si>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</si>
  <si>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</si>
  <si>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</si>
  <si>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</si>
  <si>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</si>
  <si>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</si>
  <si>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</si>
  <si>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</si>
  <si>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</si>
  <si>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</si>
  <si>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</si>
  <si>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</si>
  <si>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</si>
  <si>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</si>
  <si>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</si>
  <si>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</si>
  <si>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</si>
  <si>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</si>
  <si>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</si>
  <si>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</si>
  <si>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</si>
  <si>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</si>
  <si>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</si>
  <si>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</si>
  <si>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</si>
  <si>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</si>
  <si>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</si>
  <si>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</si>
  <si>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</si>
  <si>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</si>
  <si>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</si>
  <si>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</si>
  <si>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</si>
  <si>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</si>
  <si>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</si>
  <si>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</si>
  <si>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</si>
  <si>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</si>
  <si>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</si>
  <si>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</si>
  <si>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</si>
  <si>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</si>
  <si>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</si>
  <si>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</si>
  <si>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</si>
  <si>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</si>
  <si>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</si>
  <si>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</si>
  <si>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</si>
  <si>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</si>
  <si>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</si>
  <si>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</si>
  <si>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</si>
  <si>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</si>
  <si>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</si>
  <si>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</si>
  <si>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</si>
  <si>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</si>
  <si>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</si>
  <si>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</si>
  <si>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</si>
  <si>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</si>
  <si>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</si>
  <si>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</si>
  <si>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</si>
  <si>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</si>
  <si>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</si>
  <si>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</si>
  <si>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</si>
  <si>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</si>
  <si>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</si>
  <si>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</si>
  <si>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</si>
  <si>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</si>
  <si>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</si>
  <si>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</si>
  <si>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</si>
  <si>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</si>
  <si>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</si>
  <si>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</si>
  <si>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</si>
  <si>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</si>
  <si>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</si>
  <si>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</si>
  <si>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</si>
  <si>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</si>
  <si>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</si>
  <si>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</si>
  <si>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</si>
  <si>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</si>
  <si>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</si>
  <si>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</si>
  <si>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</si>
  <si>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</si>
  <si>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</si>
  <si>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</si>
  <si>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</si>
  <si>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</si>
  <si>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</si>
  <si>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</si>
  <si>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</si>
  <si>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</si>
  <si>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</si>
  <si>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</si>
  <si>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</si>
  <si>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</si>
  <si>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</si>
  <si>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</si>
  <si>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</si>
  <si>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</si>
  <si>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</si>
  <si>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</si>
  <si>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</si>
  <si>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</si>
  <si>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</si>
  <si>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</si>
  <si>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</si>
  <si>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</si>
  <si>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</si>
  <si>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</si>
  <si>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</si>
  <si>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</si>
  <si>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</si>
  <si>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</si>
  <si>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</si>
  <si>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</si>
  <si>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</si>
  <si>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</si>
  <si>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</si>
  <si>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</si>
  <si>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</si>
  <si>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</si>
  <si>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</si>
  <si>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</si>
  <si>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</si>
  <si>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</si>
  <si>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</si>
  <si>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</si>
  <si>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</si>
  <si>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</si>
  <si>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</si>
  <si>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</si>
  <si>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</si>
  <si>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</si>
  <si>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</si>
  <si>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</si>
  <si>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</si>
  <si>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</si>
  <si>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</si>
  <si>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</si>
  <si>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</si>
  <si>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</si>
  <si>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</si>
  <si>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</si>
  <si>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</si>
  <si>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</si>
  <si>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</si>
  <si>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</si>
  <si>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</si>
  <si>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</si>
  <si>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</si>
  <si>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</si>
  <si>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</si>
  <si>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</si>
  <si>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</si>
  <si>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</si>
  <si>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</si>
  <si>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</si>
  <si>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</si>
  <si>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</si>
  <si>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</si>
  <si>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</si>
  <si>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</si>
  <si>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</si>
  <si>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</si>
  <si>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</si>
  <si>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</si>
  <si>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</si>
  <si>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</si>
  <si>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</si>
  <si>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</si>
  <si>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</si>
  <si>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</si>
  <si>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</si>
  <si>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</si>
  <si>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</si>
  <si>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</si>
  <si>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</si>
  <si>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</si>
  <si>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</si>
  <si>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</si>
  <si>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</si>
  <si>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</si>
  <si>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</si>
  <si>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</si>
  <si>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</si>
  <si>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</si>
  <si>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</si>
  <si>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</si>
  <si>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</si>
  <si>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</si>
  <si>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</si>
  <si>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</si>
  <si>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</si>
  <si>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</si>
  <si>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</si>
  <si>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</si>
  <si>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</si>
  <si>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</si>
  <si>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</si>
  <si>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</si>
  <si>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</si>
  <si>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</si>
  <si>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</si>
  <si>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</si>
  <si>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</si>
  <si>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</si>
  <si>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</si>
  <si>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</si>
  <si>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</si>
  <si>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</si>
  <si>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</si>
  <si>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</si>
  <si>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</si>
  <si>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</si>
  <si>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</si>
  <si>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</si>
  <si>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</si>
  <si>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</si>
  <si>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</si>
  <si>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</si>
  <si>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</si>
  <si>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</si>
  <si>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</si>
  <si>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</si>
  <si>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</si>
  <si>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</si>
  <si>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</si>
  <si>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</si>
  <si>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</si>
  <si>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</si>
  <si>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</si>
  <si>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</si>
  <si>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</si>
  <si>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</si>
  <si>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</si>
  <si>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</si>
  <si>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</si>
  <si>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</si>
  <si>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</si>
  <si>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</si>
  <si>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</si>
  <si>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</si>
  <si>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</si>
  <si>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</si>
  <si>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</si>
  <si>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</si>
  <si>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</si>
  <si>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</si>
  <si>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</si>
  <si>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</si>
  <si>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</si>
  <si>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</si>
  <si>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</si>
  <si>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</si>
  <si>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</si>
  <si>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</si>
  <si>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</si>
  <si>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</si>
  <si>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</si>
  <si>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</si>
  <si>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</si>
  <si>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</si>
  <si>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</si>
  <si>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</si>
  <si>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</si>
  <si>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</si>
  <si>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</si>
  <si>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</si>
  <si>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</si>
  <si>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</si>
  <si>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</si>
  <si>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</si>
  <si>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</si>
  <si>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</si>
  <si>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</si>
  <si>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</si>
  <si>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</si>
  <si>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</si>
  <si>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</si>
  <si>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</si>
  <si>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</si>
  <si>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</si>
  <si>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</si>
  <si>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</si>
  <si>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</si>
  <si>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</si>
  <si>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</si>
  <si>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</si>
  <si>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</si>
  <si>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</si>
  <si>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</si>
  <si>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</si>
  <si>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</si>
  <si>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</si>
  <si>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</si>
  <si>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</si>
  <si>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</si>
  <si>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</si>
  <si>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</si>
  <si>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</si>
  <si>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</si>
  <si>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</si>
  <si>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</si>
  <si>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</si>
  <si>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</si>
  <si>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</si>
  <si>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</si>
  <si>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</si>
  <si>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</si>
  <si>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</si>
  <si>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</si>
  <si>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</si>
  <si>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</si>
  <si>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</si>
  <si>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</si>
  <si>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</si>
  <si>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</si>
  <si>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</si>
  <si>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</si>
  <si>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</si>
  <si>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</si>
  <si>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</si>
  <si>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</si>
  <si>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</si>
  <si>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</si>
  <si>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</si>
  <si>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</si>
  <si>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</si>
  <si>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</si>
  <si>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</si>
  <si>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</si>
  <si>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</si>
  <si>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</si>
  <si>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</si>
  <si>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</si>
  <si>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</si>
  <si>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</si>
  <si>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</si>
  <si>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</si>
  <si>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</si>
  <si>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</si>
  <si>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</si>
  <si>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</si>
  <si>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</si>
  <si>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</si>
  <si>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</si>
  <si>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</si>
  <si>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</si>
  <si>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</si>
  <si>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</si>
  <si>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</si>
  <si>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</si>
  <si>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</si>
  <si>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</si>
  <si>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</si>
  <si>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</si>
  <si>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</si>
  <si>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</si>
  <si>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</si>
  <si>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</si>
  <si>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</si>
  <si>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</si>
  <si>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</si>
  <si>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</si>
  <si>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</si>
  <si>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</si>
  <si>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</si>
  <si>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</si>
  <si>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</si>
  <si>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</si>
  <si>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</si>
  <si>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</si>
  <si>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</si>
  <si>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</si>
  <si>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</si>
  <si>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</si>
  <si>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</si>
  <si>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</si>
  <si>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</si>
  <si>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</si>
  <si>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</si>
  <si>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</si>
  <si>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</si>
  <si>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</si>
  <si>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</si>
  <si>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</si>
  <si>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</si>
  <si>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</si>
  <si>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</si>
  <si>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</si>
  <si>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</si>
  <si>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</si>
  <si>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</si>
  <si>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</si>
  <si>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</si>
  <si>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</si>
  <si>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</si>
  <si>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</si>
  <si>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</si>
  <si>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</si>
  <si>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</si>
  <si>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</si>
  <si>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</si>
  <si>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</si>
  <si>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</si>
  <si>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</si>
  <si>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</si>
  <si>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</si>
  <si>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</si>
  <si>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</si>
  <si>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</si>
  <si>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</si>
  <si>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</si>
  <si>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</si>
  <si>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</si>
  <si>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</si>
  <si>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</si>
  <si>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</si>
  <si>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</si>
  <si>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</si>
  <si>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</si>
  <si>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</si>
  <si>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</si>
  <si>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</si>
  <si>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</si>
  <si>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</si>
  <si>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</si>
  <si>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</si>
  <si>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</si>
  <si>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</si>
  <si>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</si>
  <si>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</si>
  <si>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</si>
  <si>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</si>
  <si>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</si>
  <si>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</si>
  <si>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</si>
  <si>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</si>
  <si>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</si>
  <si>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</si>
  <si>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</si>
  <si>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</si>
  <si>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</si>
  <si>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</si>
  <si>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</si>
  <si>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</si>
  <si>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</si>
  <si>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</si>
  <si>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</si>
  <si>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</si>
  <si>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</si>
  <si>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</si>
  <si>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</si>
  <si>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</si>
  <si>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</si>
  <si>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</si>
  <si>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</si>
  <si>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</si>
  <si>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</si>
  <si>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</si>
  <si>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</si>
  <si>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</si>
  <si>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</si>
  <si>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</si>
  <si>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</si>
  <si>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</si>
  <si>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</si>
  <si>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</si>
  <si>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</si>
  <si>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</si>
  <si>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</si>
  <si>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</si>
  <si>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</si>
  <si>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</si>
  <si>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</si>
  <si>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</si>
  <si>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</si>
  <si>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</si>
  <si>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</si>
  <si>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</si>
  <si>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</si>
  <si>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</si>
  <si>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</si>
  <si>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</si>
  <si>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</si>
  <si>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</si>
  <si>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</si>
  <si>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</si>
  <si>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</si>
  <si>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</si>
  <si>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</si>
  <si>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</si>
  <si>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</si>
  <si>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</si>
  <si>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</si>
  <si>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</si>
  <si>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</si>
  <si>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</si>
  <si>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</si>
  <si>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</si>
  <si>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</si>
  <si>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</si>
  <si>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</si>
  <si>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</si>
  <si>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</si>
  <si>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</si>
  <si>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</si>
  <si>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</si>
  <si>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</si>
  <si>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</si>
  <si>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</si>
  <si>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</si>
  <si>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</si>
  <si>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</si>
  <si>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</si>
  <si>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</si>
  <si>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</si>
  <si>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</si>
  <si>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</si>
  <si>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</si>
  <si>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</si>
  <si>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</si>
  <si>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</si>
  <si>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</si>
  <si>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</si>
  <si>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</si>
  <si>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</si>
  <si>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</si>
  <si>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</si>
  <si>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</si>
  <si>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</si>
  <si>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</si>
  <si>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</si>
  <si>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</si>
  <si>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</si>
  <si>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</si>
  <si>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</si>
  <si>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</si>
  <si>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</si>
  <si>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</si>
  <si>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</si>
  <si>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</si>
  <si>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</si>
  <si>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</si>
  <si>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</si>
  <si>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</si>
  <si>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</si>
  <si>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</si>
  <si>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</si>
  <si>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</si>
  <si>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</si>
  <si>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</si>
  <si>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</si>
  <si>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</si>
  <si>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</si>
  <si>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</si>
  <si>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</si>
  <si>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</si>
  <si>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</si>
  <si>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</si>
  <si>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</si>
  <si>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</si>
  <si>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</si>
  <si>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</si>
  <si>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</si>
  <si>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</si>
  <si>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</si>
  <si>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</si>
  <si>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</si>
  <si>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</si>
  <si>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</si>
  <si>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</si>
  <si>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</si>
  <si>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</si>
  <si>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</si>
  <si>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</si>
  <si>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</si>
  <si>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</si>
  <si>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</si>
  <si>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</si>
  <si>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</si>
  <si>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</si>
  <si>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</si>
  <si>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</si>
  <si>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</si>
  <si>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</si>
  <si>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</si>
  <si>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</si>
  <si>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</si>
  <si>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</si>
  <si>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</si>
  <si>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</si>
  <si>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</si>
  <si>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</si>
  <si>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</si>
  <si>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</si>
  <si>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</si>
  <si>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</si>
  <si>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</si>
  <si>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</si>
  <si>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</si>
  <si>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</si>
  <si>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</si>
  <si>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</si>
  <si>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</si>
  <si>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</si>
  <si>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</si>
  <si>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</si>
  <si>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</si>
  <si>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</si>
  <si>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</si>
  <si>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</si>
  <si>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</si>
  <si>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</si>
  <si>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</si>
  <si>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</si>
  <si>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</si>
  <si>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</si>
  <si>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</si>
  <si>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</si>
  <si>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</si>
  <si>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</si>
  <si>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</si>
  <si>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</si>
  <si>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</si>
  <si>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</si>
  <si>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</si>
  <si>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</si>
  <si>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</si>
  <si>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</si>
  <si>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</si>
  <si>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</si>
  <si>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</si>
  <si>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</si>
  <si>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</si>
  <si>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</si>
  <si>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</si>
  <si>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</si>
  <si>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</si>
  <si>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</si>
  <si>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</si>
  <si>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</si>
  <si>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</si>
  <si>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</si>
  <si>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</si>
  <si>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</si>
  <si>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</si>
  <si>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</si>
  <si>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</si>
  <si>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</si>
  <si>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</si>
  <si>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</si>
  <si>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</si>
  <si>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</si>
  <si>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</si>
  <si>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</si>
  <si>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</si>
  <si>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</si>
  <si>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</si>
  <si>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</si>
  <si>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</si>
  <si>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</si>
  <si>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</si>
  <si>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</si>
  <si>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</si>
  <si>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</si>
  <si>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</si>
  <si>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</si>
  <si>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</si>
  <si>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</si>
  <si>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</si>
  <si>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</si>
  <si>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</si>
  <si>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</si>
  <si>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</si>
  <si>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</si>
  <si>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</si>
  <si>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</si>
  <si>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</si>
  <si>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</si>
  <si>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</si>
  <si>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</si>
  <si>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</si>
  <si>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</si>
  <si>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</si>
  <si>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</si>
  <si>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</si>
  <si>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</si>
  <si>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</si>
  <si>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</si>
  <si>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</si>
  <si>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</si>
  <si>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</si>
  <si>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</si>
  <si>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</si>
  <si>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</si>
  <si>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</si>
  <si>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</si>
  <si>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</si>
  <si>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</si>
  <si>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</si>
  <si>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</si>
  <si>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</si>
  <si>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</si>
  <si>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</si>
  <si>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</si>
  <si>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</si>
  <si>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</si>
  <si>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</si>
  <si>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</si>
  <si>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</si>
  <si>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</si>
  <si>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</si>
  <si>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</si>
  <si>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</si>
  <si>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</si>
  <si>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</si>
  <si>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</si>
  <si>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</si>
  <si>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</si>
  <si>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</si>
  <si>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</si>
  <si>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</si>
  <si>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</si>
  <si>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</si>
  <si>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</si>
  <si>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</si>
  <si>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</si>
  <si>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</si>
  <si>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</si>
  <si>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</si>
  <si>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</si>
  <si>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</si>
  <si>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</si>
  <si>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</si>
  <si>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</si>
  <si>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</si>
  <si>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</si>
  <si>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</si>
  <si>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</si>
  <si>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</si>
  <si>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</si>
  <si>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</si>
  <si>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</si>
  <si>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</si>
  <si>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</si>
  <si>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</si>
  <si>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</si>
  <si>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</si>
  <si>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</si>
  <si>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</si>
  <si>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</si>
  <si>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</si>
  <si>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</si>
  <si>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</si>
  <si>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</si>
  <si>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</si>
  <si>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</si>
  <si>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</si>
  <si>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</si>
  <si>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</si>
  <si>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</si>
  <si>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</si>
  <si>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</si>
  <si>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</si>
  <si>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</si>
  <si>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</si>
  <si>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</si>
  <si>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</si>
  <si>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</si>
  <si>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</si>
  <si>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</si>
  <si>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</si>
  <si>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</si>
  <si>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</si>
  <si>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</si>
  <si>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</si>
  <si>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</si>
  <si>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</si>
  <si>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</si>
  <si>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</si>
  <si>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</si>
  <si>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</si>
  <si>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</si>
  <si>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</si>
  <si>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</si>
  <si>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</si>
  <si>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</si>
  <si>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</si>
  <si>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</si>
  <si>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</si>
  <si>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</si>
  <si>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</si>
  <si>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</si>
  <si>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</si>
  <si>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</si>
  <si>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</si>
  <si>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</si>
  <si>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</si>
  <si>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</si>
  <si>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</si>
  <si>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</si>
  <si>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</si>
  <si>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</si>
  <si>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</si>
  <si>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</si>
  <si>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</si>
  <si>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</si>
  <si>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</si>
  <si>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</si>
  <si>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</si>
  <si>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</si>
  <si>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</si>
  <si>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</si>
  <si>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</si>
  <si>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</si>
  <si>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</si>
  <si>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</si>
  <si>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</si>
  <si>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</si>
  <si>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</si>
  <si>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</si>
  <si>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</si>
  <si>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</si>
  <si>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</si>
  <si>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</si>
  <si>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</si>
  <si>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</si>
  <si>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</si>
  <si>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</si>
  <si>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</si>
  <si>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</si>
  <si>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</si>
  <si>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</si>
  <si>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</si>
  <si>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</si>
  <si>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</si>
  <si>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</si>
  <si>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</si>
  <si>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</si>
  <si>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</si>
  <si>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</si>
  <si>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</si>
  <si>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</si>
  <si>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</si>
  <si>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</si>
  <si>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</si>
  <si>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</si>
  <si>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</si>
  <si>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</si>
  <si>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</si>
  <si>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</si>
  <si>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</si>
  <si>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</si>
  <si>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</si>
  <si>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</si>
  <si>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</si>
  <si>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</si>
  <si>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</si>
  <si>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</si>
  <si>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</si>
  <si>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</si>
  <si>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</si>
  <si>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</si>
  <si>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</si>
  <si>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</si>
  <si>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</si>
  <si>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</si>
  <si>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</si>
  <si>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</si>
  <si>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</si>
  <si>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</si>
  <si>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</si>
  <si>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</si>
  <si>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</si>
  <si>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</si>
  <si>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</si>
  <si>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</si>
  <si>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</si>
  <si>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</si>
  <si>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</si>
  <si>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</si>
  <si>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</si>
  <si>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</si>
  <si>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</si>
  <si>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</si>
  <si>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</si>
  <si>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</si>
  <si>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</si>
  <si>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</si>
  <si>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</si>
  <si>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</si>
  <si>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</si>
  <si>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</si>
  <si>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</si>
  <si>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</si>
  <si>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</si>
  <si>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</si>
  <si>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</si>
  <si>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</si>
  <si>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</si>
  <si>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</si>
  <si>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</si>
  <si>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</si>
  <si>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</si>
  <si>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</si>
  <si>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</si>
  <si>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</si>
  <si>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</si>
  <si>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</si>
  <si>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</si>
  <si>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</si>
  <si>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</si>
  <si>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</si>
  <si>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</si>
  <si>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</si>
  <si>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</si>
  <si>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</si>
  <si>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</si>
  <si>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</si>
  <si>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</si>
  <si>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</si>
  <si>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</si>
  <si>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</si>
  <si>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</si>
  <si>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</si>
  <si>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</si>
  <si>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</si>
  <si>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</si>
  <si>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</si>
  <si>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</si>
  <si>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</si>
  <si>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</si>
  <si>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</si>
  <si>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</si>
  <si>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</si>
  <si>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</si>
  <si>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</si>
  <si>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</si>
  <si>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</si>
  <si>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</si>
  <si>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</si>
  <si>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</si>
  <si>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</si>
  <si>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</si>
  <si>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</si>
  <si>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</si>
  <si>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</si>
  <si>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</si>
  <si>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</si>
  <si>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</si>
  <si>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</si>
  <si>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</si>
  <si>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</si>
  <si>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</si>
  <si>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</si>
  <si>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</si>
  <si>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</si>
  <si>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</si>
  <si>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</si>
  <si>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</si>
  <si>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</si>
  <si>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</si>
  <si>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</si>
  <si>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</si>
  <si>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</si>
  <si>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</si>
  <si>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</si>
  <si>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</si>
  <si>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</si>
  <si>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</si>
  <si>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</si>
  <si>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</si>
  <si>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</si>
  <si>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</si>
  <si>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</si>
  <si>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</si>
  <si>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</si>
  <si>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</si>
  <si>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</si>
  <si>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</si>
  <si>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</si>
  <si>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</si>
  <si>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</si>
  <si>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</si>
  <si>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</si>
  <si>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</si>
  <si>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</si>
  <si>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</si>
  <si>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</si>
  <si>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</si>
  <si>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</si>
  <si>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</si>
  <si>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</si>
  <si>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</si>
  <si>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</si>
  <si>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</si>
  <si>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</si>
  <si>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</si>
  <si>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</si>
  <si>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</si>
  <si>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</si>
  <si>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</si>
  <si>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</si>
  <si>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</si>
  <si>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</si>
  <si>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</si>
  <si>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</si>
  <si>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</si>
  <si>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</si>
  <si>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</si>
  <si>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</si>
  <si>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</si>
  <si>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</si>
  <si>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</si>
  <si>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</si>
  <si>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</si>
  <si>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</si>
  <si>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</si>
  <si>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</si>
  <si>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</si>
  <si>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</si>
  <si>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</si>
  <si>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</si>
  <si>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</si>
  <si>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</si>
  <si>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</si>
  <si>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</si>
  <si>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</si>
  <si>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</si>
  <si>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</si>
  <si>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</si>
  <si>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</si>
  <si>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</si>
  <si>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</si>
  <si>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</si>
  <si>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</si>
  <si>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</si>
  <si>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</si>
  <si>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</si>
  <si>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</si>
  <si>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</si>
  <si>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</si>
  <si>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</si>
  <si>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</si>
  <si>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</si>
  <si>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</si>
  <si>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</si>
  <si>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</si>
  <si>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</si>
  <si>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</si>
  <si>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</si>
  <si>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</si>
  <si>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</si>
  <si>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</si>
  <si>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</si>
  <si>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</si>
  <si>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</si>
  <si>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</si>
  <si>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</si>
  <si>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</si>
  <si>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</si>
  <si>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</si>
  <si>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</si>
  <si>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</si>
  <si>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</si>
  <si>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</si>
  <si>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</si>
  <si>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</si>
  <si>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</si>
  <si>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</si>
  <si>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</si>
  <si>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</si>
  <si>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</si>
  <si>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</si>
  <si>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</si>
  <si>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</si>
  <si>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</si>
  <si>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</si>
  <si>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</si>
  <si>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</si>
  <si>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</si>
  <si>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</si>
  <si>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</si>
  <si>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</si>
  <si>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</si>
  <si>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</si>
  <si>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</si>
  <si>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</si>
  <si>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</si>
  <si>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</si>
  <si>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</si>
  <si>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</si>
  <si>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</si>
  <si>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</si>
  <si>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</si>
  <si>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</si>
  <si>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</si>
  <si>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</si>
  <si>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</si>
  <si>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</si>
  <si>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</si>
  <si>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</si>
  <si>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</si>
  <si>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</si>
  <si>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</si>
  <si>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</si>
  <si>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</si>
  <si>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</si>
  <si>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</si>
  <si>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</si>
  <si>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</si>
  <si>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</si>
  <si>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</si>
  <si>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</si>
  <si>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</si>
  <si>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</si>
  <si>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</si>
  <si>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</si>
  <si>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</si>
  <si>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</si>
  <si>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</si>
  <si>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</si>
  <si>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</si>
  <si>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</si>
  <si>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</si>
  <si>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</si>
  <si>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</si>
  <si>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</si>
  <si>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</si>
  <si>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</si>
  <si>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</si>
  <si>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</si>
  <si>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</si>
  <si>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</si>
  <si>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</si>
  <si>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</si>
  <si>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</si>
  <si>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</si>
  <si>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</si>
  <si>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</si>
  <si>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</si>
  <si>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</si>
  <si>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</si>
  <si>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</si>
  <si>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</si>
  <si>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</si>
  <si>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</si>
  <si>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</si>
  <si>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</si>
  <si>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</si>
  <si>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</si>
  <si>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</si>
  <si>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</si>
  <si>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</si>
  <si>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</si>
  <si>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</si>
  <si>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</si>
  <si>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</si>
  <si>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</si>
  <si>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</si>
  <si>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</si>
  <si>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</si>
  <si>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</si>
  <si>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</si>
  <si>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</si>
  <si>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</si>
  <si>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</si>
  <si>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</si>
  <si>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</si>
  <si>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</si>
  <si>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</si>
  <si>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</si>
  <si>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</si>
  <si>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</si>
  <si>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</si>
  <si>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</si>
  <si>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</si>
  <si>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</si>
  <si>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</si>
  <si>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</si>
  <si>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</si>
  <si>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</si>
  <si>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</si>
  <si>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</si>
  <si>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</si>
  <si>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</si>
  <si>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</si>
  <si>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</si>
  <si>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</si>
  <si>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</si>
  <si>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</si>
  <si>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</si>
  <si>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</si>
  <si>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</si>
  <si>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</si>
  <si>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</si>
  <si>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</si>
  <si>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</si>
  <si>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</si>
  <si>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</si>
  <si>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</si>
  <si>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</si>
  <si>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</si>
  <si>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</si>
  <si>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</si>
  <si>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</si>
  <si>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</si>
  <si>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</si>
  <si>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</si>
  <si>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</si>
  <si>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</si>
  <si>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</si>
  <si>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</si>
  <si>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</si>
  <si>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</si>
  <si>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</si>
  <si>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</si>
  <si>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</si>
  <si>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</si>
  <si>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</si>
  <si>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</si>
  <si>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</si>
  <si>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</si>
  <si>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</si>
  <si>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</si>
  <si>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</si>
  <si>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</si>
  <si>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</si>
  <si>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</si>
  <si>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</si>
  <si>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</si>
  <si>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</si>
  <si>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</si>
  <si>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</si>
  <si>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</si>
  <si>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</si>
  <si>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</si>
  <si>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</si>
  <si>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</si>
  <si>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</si>
  <si>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</si>
  <si>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</si>
  <si>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</si>
  <si>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</si>
  <si>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</si>
  <si>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</si>
  <si>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</si>
  <si>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</si>
  <si>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</si>
  <si>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</si>
  <si>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</si>
  <si>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</si>
  <si>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</si>
  <si>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</si>
  <si>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</si>
  <si>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</si>
  <si>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</si>
  <si>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</si>
  <si>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</si>
  <si>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</si>
  <si>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</si>
  <si>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</si>
  <si>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</si>
  <si>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</si>
  <si>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</si>
  <si>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</si>
  <si>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</si>
  <si>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</si>
  <si>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</si>
  <si>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</si>
  <si>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</si>
  <si>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</si>
  <si>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</si>
  <si>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</si>
  <si>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</si>
  <si>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</si>
  <si>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</si>
  <si>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</si>
  <si>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</si>
  <si>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</si>
  <si>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</si>
  <si>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</si>
  <si>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</si>
  <si>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</si>
  <si>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</si>
  <si>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</si>
  <si>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</si>
  <si>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</si>
  <si>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</si>
  <si>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</si>
  <si>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</si>
  <si>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</si>
  <si>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</si>
  <si>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</si>
  <si>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</si>
  <si>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</si>
  <si>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</si>
  <si>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</si>
  <si>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</si>
  <si>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</si>
  <si>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</si>
  <si>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</si>
  <si>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</si>
  <si>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</si>
  <si>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</si>
  <si>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</si>
  <si>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</si>
  <si>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</si>
  <si>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</si>
  <si>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</si>
  <si>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</si>
  <si>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</si>
  <si>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</si>
  <si>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</si>
  <si>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</si>
  <si>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</si>
  <si>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</si>
  <si>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</si>
  <si>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</si>
  <si>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</si>
  <si>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</si>
  <si>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</si>
  <si>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</si>
  <si>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</si>
  <si>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</si>
  <si>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</si>
  <si>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</si>
  <si>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</si>
  <si>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</si>
  <si>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</si>
  <si>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</si>
  <si>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</si>
  <si>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</si>
  <si>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</si>
  <si>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</si>
  <si>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</si>
  <si>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</si>
  <si>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</si>
  <si>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</si>
  <si>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</si>
  <si>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</si>
  <si>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</si>
  <si>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</si>
  <si>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</si>
  <si>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</si>
  <si>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</si>
  <si>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</si>
  <si>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</si>
  <si>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</si>
  <si>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</si>
  <si>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</si>
  <si>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</si>
  <si>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</si>
  <si>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</si>
  <si>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</si>
  <si>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</si>
  <si>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</si>
  <si>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</si>
  <si>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</si>
  <si>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</si>
  <si>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</si>
  <si>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</si>
  <si>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</si>
  <si>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</si>
  <si>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</si>
  <si>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</si>
  <si>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</si>
  <si>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</si>
  <si>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</si>
  <si>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</si>
  <si>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</si>
  <si>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</si>
  <si>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</si>
  <si>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</si>
  <si>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</si>
  <si>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</si>
  <si>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</si>
  <si>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</si>
  <si>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</si>
  <si>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</si>
  <si>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</si>
  <si>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</si>
  <si>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</si>
  <si>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</si>
  <si>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</si>
  <si>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</si>
  <si>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</si>
  <si>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</si>
  <si>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</si>
  <si>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</si>
  <si>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</si>
  <si>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</si>
  <si>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</si>
  <si>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</si>
  <si>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</si>
  <si>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</si>
  <si>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</si>
  <si>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</si>
  <si>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</si>
  <si>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</si>
  <si>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</si>
  <si>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</si>
  <si>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</si>
  <si>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</si>
  <si>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</si>
  <si>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</si>
  <si>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</si>
  <si>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</si>
  <si>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</si>
  <si>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</si>
  <si>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</si>
  <si>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</si>
  <si>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</si>
  <si>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</si>
  <si>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</si>
  <si>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</si>
  <si>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</si>
  <si>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</si>
  <si>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</si>
  <si>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</si>
  <si>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</si>
  <si>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</si>
  <si>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</si>
  <si>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</si>
  <si>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</si>
  <si>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</si>
  <si>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</si>
  <si>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</si>
  <si>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</si>
  <si>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</si>
  <si>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</si>
  <si>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</si>
  <si>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</si>
  <si>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</si>
  <si>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</si>
  <si>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</si>
  <si>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</si>
  <si>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</si>
  <si>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</si>
  <si>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</si>
  <si>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</si>
  <si>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</si>
  <si>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</si>
  <si>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</si>
  <si>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</si>
  <si>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</si>
  <si>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</si>
  <si>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</si>
  <si>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</si>
  <si>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</si>
  <si>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</si>
  <si>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</si>
  <si>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</si>
  <si>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</si>
  <si>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</si>
  <si>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</si>
  <si>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</si>
  <si>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</si>
  <si>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</si>
  <si>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</si>
  <si>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</si>
  <si>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</si>
  <si>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</si>
  <si>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</si>
  <si>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</si>
  <si>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</si>
  <si>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</si>
  <si>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</si>
  <si>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</si>
  <si>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</si>
  <si>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</si>
  <si>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</si>
  <si>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</si>
  <si>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</si>
  <si>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</si>
  <si>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</si>
  <si>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</si>
  <si>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</si>
  <si>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</si>
  <si>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</si>
  <si>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</si>
  <si>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</si>
  <si>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</si>
  <si>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</si>
  <si>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</si>
  <si>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</si>
  <si>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</si>
  <si>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</si>
  <si>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</si>
  <si>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</si>
  <si>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</si>
  <si>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</si>
  <si>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</si>
  <si>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</si>
  <si>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</si>
  <si>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</si>
  <si>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</si>
  <si>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</si>
  <si>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</si>
  <si>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</si>
  <si>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</si>
  <si>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</si>
  <si>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</si>
  <si>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</si>
  <si>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</si>
  <si>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</si>
  <si>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</si>
  <si>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</si>
  <si>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</si>
  <si>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</si>
  <si>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</si>
  <si>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</si>
  <si>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</si>
  <si>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</si>
  <si>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</si>
  <si>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</si>
  <si>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</si>
  <si>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</si>
  <si>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</si>
  <si>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</si>
  <si>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</si>
  <si>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</si>
  <si>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</si>
  <si>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</si>
  <si>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</si>
  <si>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</si>
  <si>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</si>
  <si>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</si>
  <si>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</si>
  <si>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</si>
  <si>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</si>
  <si>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</si>
  <si>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</si>
  <si>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</si>
  <si>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</si>
  <si>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</si>
  <si>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</si>
  <si>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</si>
  <si>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</si>
  <si>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</si>
  <si>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</si>
  <si>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</si>
  <si>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</si>
  <si>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</si>
  <si>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</si>
  <si>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</si>
  <si>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</si>
  <si>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</si>
  <si>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</si>
  <si>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</si>
  <si>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</si>
  <si>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</si>
  <si>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</si>
  <si>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</si>
  <si>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</si>
  <si>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</si>
  <si>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</si>
  <si>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</si>
  <si>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</si>
  <si>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</si>
  <si>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</si>
  <si>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</si>
  <si>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</si>
  <si>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</si>
  <si>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</si>
  <si>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</si>
  <si>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</si>
  <si>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</si>
  <si>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</si>
  <si>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</si>
  <si>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</si>
  <si>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</si>
  <si>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</si>
  <si>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</si>
  <si>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</si>
  <si>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</si>
  <si>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</si>
  <si>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</si>
  <si>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</si>
  <si>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</si>
  <si>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</si>
  <si>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</si>
  <si>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</si>
  <si>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</si>
  <si>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</si>
  <si>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</si>
  <si>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</si>
  <si>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</si>
  <si>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</si>
  <si>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</si>
  <si>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</si>
  <si>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</si>
  <si>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</si>
  <si>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</si>
  <si>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</si>
  <si>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</si>
  <si>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</si>
  <si>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</si>
  <si>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</si>
  <si>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</si>
  <si>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</si>
  <si>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</si>
  <si>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</si>
  <si>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</si>
  <si>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</si>
  <si>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</si>
  <si>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</si>
  <si>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</si>
  <si>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</si>
  <si>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</si>
  <si>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</si>
  <si>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</si>
  <si>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</si>
  <si>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</si>
  <si>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</si>
  <si>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</si>
  <si>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</si>
  <si>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</si>
  <si>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</si>
  <si>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</si>
  <si>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</si>
  <si>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</si>
  <si>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</si>
  <si>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</si>
  <si>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</si>
  <si>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</si>
  <si>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</si>
  <si>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</si>
  <si>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</si>
  <si>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</si>
  <si>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</si>
  <si>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</si>
  <si>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</si>
  <si>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</si>
  <si>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</si>
  <si>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</si>
  <si>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</si>
  <si>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</si>
  <si>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</si>
  <si>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</si>
  <si>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</si>
  <si>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</si>
  <si>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</si>
  <si>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</si>
  <si>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</si>
  <si>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</si>
  <si>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</si>
  <si>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</si>
  <si>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</si>
  <si>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</si>
  <si>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</si>
  <si>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</si>
  <si>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</si>
  <si>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</si>
  <si>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</si>
  <si>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</si>
  <si>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</si>
  <si>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</si>
  <si>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</si>
  <si>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</si>
  <si>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</si>
  <si>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</si>
  <si>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</si>
  <si>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</si>
  <si>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</si>
  <si>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</si>
  <si>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</si>
  <si>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</si>
  <si>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</si>
  <si>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</si>
  <si>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</si>
  <si>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</si>
  <si>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</si>
  <si>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</si>
  <si>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</si>
  <si>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</si>
  <si>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</si>
  <si>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</si>
  <si>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</si>
  <si>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</si>
  <si>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</si>
  <si>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</si>
  <si>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</si>
  <si>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</si>
  <si>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</si>
  <si>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</si>
  <si>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</si>
  <si>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</si>
  <si>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</si>
  <si>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</si>
  <si>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</si>
  <si>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</si>
  <si>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</si>
  <si>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</si>
  <si>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</si>
  <si>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</si>
  <si>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</si>
  <si>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</si>
  <si>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</si>
  <si>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</si>
  <si>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</si>
  <si>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</si>
  <si>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</si>
  <si>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</si>
  <si>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</si>
  <si>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</si>
  <si>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</si>
  <si>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</si>
  <si>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</si>
  <si>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</si>
  <si>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</si>
  <si>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</si>
  <si>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</si>
  <si>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</si>
  <si>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</si>
  <si>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</si>
  <si>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</si>
  <si>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</si>
  <si>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</si>
  <si>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</si>
  <si>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</si>
  <si>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</si>
  <si>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</si>
  <si>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</si>
  <si>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</si>
  <si>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</si>
  <si>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</si>
  <si>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</si>
  <si>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</si>
  <si>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</si>
  <si>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</si>
  <si>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</si>
  <si>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</si>
  <si>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</si>
  <si>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</si>
  <si>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</si>
  <si>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</si>
  <si>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</si>
  <si>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</si>
  <si>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</si>
  <si>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</si>
  <si>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</si>
  <si>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</si>
  <si>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</si>
  <si>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</si>
  <si>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</si>
  <si>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</si>
  <si>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</si>
  <si>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</si>
  <si>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</si>
  <si>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</si>
  <si>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</si>
  <si>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</si>
  <si>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</si>
  <si>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</si>
  <si>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</si>
  <si>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</si>
  <si>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</si>
  <si>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</si>
  <si>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</si>
  <si>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</si>
  <si>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</si>
  <si>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</si>
  <si>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</si>
  <si>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</si>
  <si>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</si>
  <si>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</si>
  <si>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</si>
  <si>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</si>
  <si>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</si>
  <si>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</si>
  <si>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</si>
  <si>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</si>
  <si>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</si>
  <si>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</si>
  <si>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</si>
  <si>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</si>
  <si>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</si>
  <si>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</si>
  <si>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</si>
  <si>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</si>
  <si>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</si>
  <si>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</si>
  <si>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</si>
  <si>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</si>
  <si>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</si>
  <si>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</si>
  <si>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</si>
  <si>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</si>
  <si>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</si>
  <si>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</si>
  <si>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</si>
  <si>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</si>
  <si>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</si>
  <si>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</si>
  <si>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</si>
  <si>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</si>
  <si>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</si>
  <si>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</si>
  <si>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</si>
  <si>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</si>
  <si>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</si>
  <si>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</si>
  <si>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</si>
  <si>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</si>
  <si>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</si>
  <si>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</si>
  <si>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</si>
  <si>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</si>
  <si>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</si>
  <si>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</si>
  <si>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</si>
  <si>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</si>
  <si>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</si>
  <si>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</si>
  <si>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</si>
  <si>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</si>
  <si>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</si>
  <si>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</si>
  <si>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</si>
  <si>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</si>
  <si>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</si>
  <si>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</si>
  <si>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</si>
  <si>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</si>
  <si>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</si>
  <si>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</si>
  <si>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</si>
  <si>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</si>
  <si>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</si>
  <si>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</si>
  <si>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</si>
  <si>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</si>
  <si>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</si>
  <si>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</si>
  <si>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</si>
  <si>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</si>
  <si>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</si>
  <si>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</si>
  <si>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</si>
  <si>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</si>
  <si>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</si>
  <si>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</si>
  <si>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</si>
  <si>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</si>
  <si>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</si>
  <si>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</si>
  <si>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</si>
  <si>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</si>
  <si>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</si>
  <si>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</si>
  <si>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</si>
  <si>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</si>
  <si>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</si>
  <si>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</si>
  <si>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</si>
  <si>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</si>
  <si>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</si>
  <si>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</si>
  <si>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</si>
  <si>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</si>
  <si>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</si>
  <si>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</si>
  <si>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</si>
  <si>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</si>
  <si>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</si>
  <si>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</si>
  <si>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</si>
  <si>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</si>
  <si>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</si>
  <si>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</si>
  <si>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</si>
  <si>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</si>
  <si>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</si>
  <si>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</si>
  <si>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</si>
  <si>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</si>
  <si>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</si>
  <si>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</si>
  <si>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</si>
  <si>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</si>
  <si>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</si>
  <si>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</si>
  <si>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</si>
  <si>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</si>
  <si>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</si>
  <si>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</si>
  <si>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</si>
  <si>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</si>
  <si>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</si>
  <si>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</si>
  <si>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</si>
  <si>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</si>
  <si>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</si>
  <si>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</si>
  <si>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</si>
  <si>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</si>
  <si>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</si>
  <si>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</si>
  <si>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</si>
  <si>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</si>
  <si>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</si>
  <si>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</si>
  <si>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</si>
  <si>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</si>
  <si>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</si>
  <si>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</si>
  <si>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</si>
  <si>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</si>
  <si>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</si>
  <si>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</si>
  <si>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</si>
  <si>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</si>
  <si>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</si>
  <si>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</si>
  <si>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</si>
  <si>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</si>
  <si>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</si>
  <si>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</si>
  <si>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</si>
  <si>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</si>
  <si>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</si>
  <si>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</si>
  <si>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</si>
  <si>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</si>
  <si>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</si>
  <si>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</si>
  <si>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</si>
  <si>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</si>
  <si>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</si>
  <si>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</si>
  <si>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</si>
  <si>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</si>
  <si>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</si>
  <si>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</si>
  <si>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</si>
  <si>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</si>
  <si>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</si>
  <si>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</si>
  <si>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</si>
  <si>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</si>
  <si>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</si>
  <si>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</si>
  <si>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</si>
  <si>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</si>
  <si>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</si>
  <si>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</si>
  <si>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</si>
  <si>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</si>
  <si>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</si>
  <si>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</si>
  <si>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</si>
  <si>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</si>
  <si>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</si>
  <si>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</si>
  <si>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</si>
  <si>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</si>
  <si>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</si>
  <si>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</si>
  <si>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</si>
  <si>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</si>
  <si>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</si>
  <si>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</si>
  <si>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</si>
  <si>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</si>
  <si>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</si>
  <si>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</si>
  <si>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</si>
  <si>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</si>
  <si>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</si>
  <si>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</si>
  <si>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</si>
  <si>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</si>
  <si>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</si>
  <si>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</si>
  <si>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</si>
  <si>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</si>
  <si>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</si>
  <si>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</si>
  <si>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</si>
  <si>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</si>
  <si>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</si>
  <si>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</si>
  <si>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</si>
  <si>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</si>
  <si>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</si>
  <si>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</si>
  <si>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</si>
  <si>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</si>
  <si>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</si>
  <si>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</si>
  <si>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</si>
  <si>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</si>
  <si>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</si>
  <si>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</si>
  <si>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</si>
  <si>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</si>
  <si>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</si>
  <si>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</si>
  <si>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</si>
  <si>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</si>
  <si>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</si>
  <si>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</si>
  <si>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</si>
  <si>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</si>
  <si>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</si>
  <si>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</si>
  <si>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</si>
  <si>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</si>
  <si>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</si>
  <si>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</si>
  <si>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</si>
  <si>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</si>
  <si>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</si>
  <si>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</si>
  <si>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</si>
  <si>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</si>
  <si>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</si>
  <si>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</si>
  <si>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</si>
  <si>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</si>
  <si>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</si>
  <si>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</si>
  <si>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</si>
  <si>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</si>
  <si>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</si>
  <si>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</si>
  <si>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</si>
  <si>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</si>
  <si>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</si>
  <si>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</si>
  <si>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</si>
  <si>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</si>
  <si>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</si>
  <si>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</si>
  <si>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</si>
  <si>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</si>
  <si>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</si>
  <si>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</si>
  <si>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</si>
  <si>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</si>
  <si>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</si>
  <si>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</si>
  <si>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</si>
  <si>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</si>
  <si>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</si>
  <si>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</si>
  <si>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</si>
  <si>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</si>
  <si>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</si>
  <si>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</si>
  <si>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</si>
  <si>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</si>
  <si>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</si>
  <si>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</si>
  <si>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</si>
  <si>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</si>
  <si>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</si>
  <si>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</si>
  <si>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</si>
  <si>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</si>
  <si>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</si>
  <si>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</si>
  <si>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</si>
  <si>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</si>
  <si>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</si>
  <si>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</si>
  <si>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</si>
  <si>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</si>
  <si>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</si>
  <si>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</si>
  <si>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</si>
  <si>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</si>
  <si>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</si>
  <si>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</si>
  <si>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</si>
  <si>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</si>
  <si>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</si>
  <si>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</si>
  <si>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</si>
  <si>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</si>
  <si>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</si>
  <si>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</si>
  <si>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</si>
  <si>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</si>
  <si>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</si>
  <si>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</si>
  <si>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</si>
  <si>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</si>
  <si>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</si>
  <si>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</si>
  <si>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</si>
  <si>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</si>
  <si>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</si>
  <si>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</si>
  <si>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</si>
  <si>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</si>
  <si>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</si>
  <si>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</si>
  <si>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</si>
  <si>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</si>
  <si>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</si>
  <si>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</si>
  <si>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</si>
  <si>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</si>
  <si>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</si>
  <si>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</si>
  <si>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</si>
  <si>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</si>
  <si>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</si>
  <si>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</si>
  <si>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</si>
  <si>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</si>
  <si>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</si>
  <si>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</si>
  <si>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</si>
  <si>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</si>
  <si>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</si>
  <si>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</si>
  <si>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</si>
  <si>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</si>
  <si>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</si>
  <si>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</si>
  <si>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</si>
  <si>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</si>
  <si>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</si>
  <si>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</si>
  <si>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</si>
  <si>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</si>
  <si>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</si>
  <si>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</si>
  <si>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</si>
  <si>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</si>
  <si>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</si>
  <si>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</si>
  <si>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</si>
  <si>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</si>
  <si>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</si>
  <si>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</si>
  <si>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</si>
  <si>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</si>
  <si>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</si>
  <si>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</si>
  <si>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</si>
  <si>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</si>
  <si>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</si>
  <si>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</si>
  <si>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</si>
  <si>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</si>
  <si>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</si>
  <si>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</si>
  <si>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</si>
  <si>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</si>
  <si>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</si>
  <si>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</si>
  <si>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</si>
  <si>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</si>
  <si>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</si>
  <si>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</si>
  <si>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</si>
  <si>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</si>
  <si>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</si>
  <si>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</si>
  <si>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</si>
  <si>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</si>
  <si>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</si>
  <si>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</si>
  <si>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</si>
  <si>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</si>
  <si>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</si>
  <si>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</si>
  <si>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</si>
  <si>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</si>
  <si>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</si>
  <si>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</si>
  <si>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</si>
  <si>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</si>
  <si>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</si>
  <si>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</si>
  <si>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</si>
  <si>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</si>
  <si>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</si>
  <si>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</si>
  <si>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</si>
  <si>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</si>
  <si>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</si>
  <si>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</si>
  <si>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</si>
  <si>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</si>
  <si>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</si>
  <si>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</si>
  <si>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</si>
  <si>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</si>
  <si>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</si>
  <si>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</si>
  <si>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</si>
  <si>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</si>
  <si>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</si>
  <si>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</si>
  <si>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</si>
  <si>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</si>
  <si>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</si>
  <si>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</si>
  <si>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</si>
  <si>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</si>
  <si>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</si>
  <si>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</si>
  <si>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</si>
  <si>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</si>
  <si>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</si>
  <si>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</si>
  <si>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</si>
  <si>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</si>
  <si>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</si>
  <si>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</si>
  <si>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</si>
  <si>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</si>
  <si>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</si>
  <si>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</si>
  <si>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</si>
  <si>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</si>
  <si>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</si>
  <si>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</si>
  <si>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</si>
  <si>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</si>
  <si>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</si>
  <si>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</si>
  <si>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</si>
  <si>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</si>
  <si>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</si>
  <si>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</si>
  <si>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</si>
  <si>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</si>
  <si>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</si>
  <si>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</si>
  <si>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</si>
  <si>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</si>
  <si>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</si>
  <si>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</si>
  <si>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</si>
  <si>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</si>
  <si>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</si>
  <si>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</si>
  <si>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</si>
  <si>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</si>
  <si>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</si>
  <si>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</si>
  <si>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</si>
  <si>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</si>
  <si>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</si>
  <si>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</si>
  <si>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</si>
  <si>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</si>
  <si>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</si>
  <si>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</si>
  <si>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</si>
  <si>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</si>
  <si>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</si>
  <si>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</si>
  <si>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</si>
  <si>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</si>
  <si>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</si>
  <si>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</si>
  <si>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</si>
  <si>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</si>
  <si>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</si>
  <si>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</si>
  <si>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</si>
  <si>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</si>
  <si>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</si>
  <si>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</si>
  <si>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</si>
  <si>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</si>
  <si>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</si>
  <si>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</si>
  <si>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</si>
  <si>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</si>
  <si>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</si>
  <si>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</si>
  <si>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</si>
  <si>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</si>
  <si>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</si>
  <si>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</si>
  <si>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</si>
  <si>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</si>
  <si>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</si>
  <si>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</si>
  <si>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</si>
  <si>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</si>
  <si>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</si>
  <si>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</si>
  <si>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</si>
  <si>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</si>
  <si>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</si>
  <si>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</si>
  <si>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</si>
  <si>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</si>
  <si>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</si>
  <si>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</si>
  <si>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</si>
  <si>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</si>
  <si>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</si>
  <si>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</si>
  <si>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</si>
  <si>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</si>
  <si>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</si>
  <si>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</si>
  <si>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</si>
  <si>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</si>
  <si>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</si>
  <si>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</si>
  <si>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</si>
  <si>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</si>
  <si>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</si>
  <si>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</si>
  <si>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</si>
  <si>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</si>
  <si>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</si>
  <si>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</si>
  <si>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</si>
  <si>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</si>
  <si>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</si>
  <si>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</si>
  <si>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</si>
  <si>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</si>
  <si>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</si>
  <si>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</si>
  <si>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</si>
  <si>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</si>
  <si>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</si>
  <si>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</si>
  <si>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</si>
  <si>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</si>
  <si>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</si>
  <si>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</si>
  <si>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</si>
  <si>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</si>
  <si>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</si>
  <si>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</si>
  <si>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</si>
  <si>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</si>
  <si>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</si>
  <si>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</si>
  <si>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</si>
  <si>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</si>
  <si>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</si>
  <si>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</si>
  <si>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</si>
  <si>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</si>
  <si>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</si>
  <si>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</si>
  <si>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</si>
  <si>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</si>
  <si>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</si>
  <si>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</si>
  <si>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</si>
  <si>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</si>
  <si>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</si>
  <si>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</si>
  <si>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</si>
  <si>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</si>
  <si>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</si>
  <si>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</si>
  <si>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</si>
  <si>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</si>
  <si>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</si>
  <si>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</si>
  <si>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</si>
  <si>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</si>
  <si>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</si>
  <si>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</si>
  <si>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</si>
  <si>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</si>
  <si>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</si>
  <si>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</si>
  <si>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</si>
  <si>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</si>
  <si>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</si>
  <si>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</si>
  <si>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</si>
  <si>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</si>
  <si>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</si>
  <si>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</si>
  <si>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</si>
  <si>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</si>
  <si>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</si>
  <si>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</si>
  <si>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</si>
  <si>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</si>
  <si>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</si>
  <si>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</si>
  <si>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</si>
  <si>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</si>
  <si>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</si>
  <si>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</si>
  <si>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</si>
  <si>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</si>
  <si>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</si>
  <si>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</si>
  <si>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</si>
  <si>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</si>
  <si>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</si>
  <si>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</si>
  <si>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</si>
  <si>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</si>
  <si>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</si>
  <si>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</si>
  <si>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</si>
  <si>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</si>
  <si>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</si>
  <si>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</si>
  <si>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</si>
  <si>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</si>
  <si>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</si>
  <si>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</si>
  <si>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</si>
  <si>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</si>
  <si>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</si>
  <si>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</si>
  <si>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</si>
  <si>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</si>
  <si>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</si>
  <si>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</si>
  <si>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</si>
  <si>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</si>
  <si>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</si>
  <si>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</si>
  <si>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</si>
  <si>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</si>
  <si>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</si>
  <si>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</si>
  <si>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</si>
  <si>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</si>
  <si>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</si>
  <si>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</si>
  <si>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</si>
  <si>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</si>
  <si>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</si>
  <si>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</si>
  <si>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</si>
  <si>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</si>
  <si>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</si>
  <si>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</si>
  <si>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</si>
  <si>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</si>
  <si>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</si>
  <si>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</si>
  <si>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</si>
  <si>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</si>
  <si>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</si>
  <si>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</si>
  <si>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</si>
  <si>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</si>
  <si>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</si>
  <si>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</si>
  <si>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</si>
  <si>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</si>
  <si>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</si>
  <si>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</si>
  <si>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</si>
  <si>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</si>
  <si>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</si>
  <si>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</si>
  <si>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</si>
  <si>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</si>
  <si>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</si>
  <si>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</si>
  <si>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</si>
  <si>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</si>
  <si>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</si>
  <si>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</si>
  <si>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</si>
  <si>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</si>
  <si>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</si>
  <si>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</si>
  <si>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</si>
  <si>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</si>
  <si>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</si>
  <si>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</si>
  <si>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</si>
  <si>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</si>
  <si>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</si>
  <si>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</si>
  <si>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</si>
  <si>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</si>
  <si>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</si>
  <si>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</si>
  <si>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</si>
  <si>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</si>
  <si>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</si>
  <si>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</si>
  <si>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</si>
  <si>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</si>
  <si>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</si>
  <si>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</si>
  <si>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</si>
  <si>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</si>
  <si>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</si>
  <si>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</si>
  <si>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</si>
  <si>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</si>
  <si>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</si>
  <si>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</si>
  <si>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</si>
  <si>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</si>
  <si>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</si>
  <si>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</si>
  <si>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</si>
  <si>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</si>
  <si>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</si>
  <si>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</si>
  <si>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</si>
  <si>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</si>
  <si>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</si>
  <si>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</si>
  <si>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</si>
  <si>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</si>
  <si>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</si>
  <si>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</si>
  <si>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</si>
  <si>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</si>
  <si>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</si>
  <si>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</si>
  <si>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</si>
  <si>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</si>
  <si>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</si>
  <si>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</si>
  <si>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</si>
  <si>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</si>
  <si>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</si>
  <si>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</si>
  <si>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</si>
  <si>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</si>
  <si>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</si>
  <si>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</si>
  <si>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</si>
  <si>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</si>
  <si>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</si>
  <si>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</si>
  <si>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</si>
  <si>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</si>
  <si>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</si>
  <si>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</si>
  <si>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</si>
  <si>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</si>
  <si>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</si>
  <si>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</si>
  <si>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</si>
  <si>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</si>
  <si>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</si>
  <si>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</si>
  <si>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</si>
  <si>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</si>
  <si>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</si>
  <si>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</si>
  <si>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</si>
  <si>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</si>
  <si>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</si>
  <si>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</si>
  <si>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</si>
  <si>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</si>
  <si>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</si>
  <si>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</si>
  <si>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</si>
  <si>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</si>
  <si>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</si>
  <si>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</si>
  <si>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</si>
  <si>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</si>
  <si>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</si>
  <si>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</si>
  <si>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</si>
  <si>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</si>
  <si>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</si>
  <si>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</si>
  <si>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</si>
  <si>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</si>
  <si>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</si>
  <si>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</si>
  <si>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</si>
  <si>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</si>
  <si>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</si>
  <si>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</si>
  <si>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</si>
  <si>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</si>
  <si>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</si>
  <si>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</si>
  <si>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</si>
  <si>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</si>
  <si>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</si>
  <si>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</si>
  <si>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</si>
  <si>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</si>
  <si>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</si>
  <si>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</si>
  <si>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</si>
  <si>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</si>
  <si>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</si>
  <si>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</si>
  <si>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</si>
  <si>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</si>
  <si>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</si>
  <si>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</si>
  <si>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</si>
  <si>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</si>
  <si>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</si>
  <si>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</si>
  <si>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</si>
  <si>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</si>
  <si>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</si>
  <si>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</si>
  <si>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</si>
  <si>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</si>
  <si>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</si>
  <si>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</si>
  <si>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</si>
  <si>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</si>
  <si>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</si>
  <si>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</si>
  <si>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</si>
  <si>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</si>
  <si>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</si>
  <si>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</si>
  <si>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</si>
  <si>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</si>
  <si>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</si>
  <si>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</si>
  <si>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</si>
  <si>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</si>
  <si>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</si>
  <si>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</si>
  <si>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</si>
  <si>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</si>
  <si>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</si>
  <si>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</si>
  <si>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</si>
  <si>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</si>
  <si>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</si>
  <si>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</si>
  <si>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</si>
  <si>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</si>
  <si>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</si>
  <si>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</si>
  <si>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</si>
  <si>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</si>
  <si>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</si>
  <si>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</si>
  <si>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</si>
  <si>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</si>
  <si>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</si>
  <si>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</si>
  <si>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</si>
  <si>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</si>
  <si>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</si>
  <si>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</si>
  <si>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</si>
  <si>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</si>
  <si>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</si>
  <si>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</si>
  <si>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</si>
  <si>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</si>
  <si>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</si>
  <si>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</si>
  <si>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</si>
  <si>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</si>
  <si>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</si>
  <si>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</si>
  <si>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</si>
  <si>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</si>
  <si>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</si>
  <si>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</si>
  <si>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</si>
  <si>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</si>
  <si>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</si>
  <si>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</si>
  <si>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</si>
  <si>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</si>
  <si>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</si>
  <si>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</si>
  <si>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</si>
  <si>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</si>
  <si>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</si>
  <si>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</si>
  <si>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</si>
  <si>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</si>
  <si>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</si>
  <si>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</si>
  <si>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</si>
  <si>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</si>
  <si>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</si>
  <si>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</si>
  <si>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</si>
  <si>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</si>
  <si>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</si>
  <si>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</si>
  <si>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</si>
  <si>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</si>
  <si>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</si>
  <si>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</si>
  <si>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</si>
  <si>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</si>
  <si>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</si>
  <si>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</si>
  <si>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</si>
  <si>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</si>
  <si>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</si>
  <si>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</si>
  <si>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</si>
  <si>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</si>
  <si>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</si>
  <si>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</si>
  <si>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</si>
  <si>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</si>
  <si>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</si>
  <si>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</si>
  <si>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</si>
  <si>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</si>
  <si>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</si>
  <si>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</si>
  <si>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</si>
  <si>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</si>
  <si>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</si>
  <si>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</si>
  <si>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</si>
  <si>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</si>
  <si>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</si>
  <si>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</si>
  <si>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</si>
  <si>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</si>
  <si>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</si>
  <si>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</si>
  <si>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</si>
  <si>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</si>
  <si>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</si>
  <si>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</si>
  <si>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</si>
  <si>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</si>
  <si>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</si>
  <si>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</si>
  <si>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</si>
  <si>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</si>
  <si>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</si>
  <si>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</si>
  <si>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</si>
  <si>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</si>
  <si>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</si>
  <si>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</si>
  <si>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</si>
  <si>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</si>
  <si>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</si>
  <si>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</si>
  <si>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</si>
  <si>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</si>
  <si>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</si>
  <si>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</si>
  <si>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</si>
  <si>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</si>
  <si>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</si>
  <si>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</si>
  <si>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</si>
  <si>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</si>
  <si>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</si>
  <si>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</si>
  <si>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</si>
  <si>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</si>
  <si>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</si>
  <si>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</si>
  <si>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</si>
  <si>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</si>
  <si>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</si>
  <si>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</si>
  <si>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</si>
  <si>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</si>
  <si>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</si>
  <si>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</si>
  <si>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</si>
  <si>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</si>
  <si>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</si>
  <si>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</si>
  <si>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</si>
  <si>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</si>
  <si>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</si>
  <si>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</si>
  <si>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</si>
  <si>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</si>
  <si>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</si>
  <si>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</si>
  <si>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</si>
  <si>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</si>
  <si>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</si>
  <si>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</si>
  <si>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</si>
  <si>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</si>
  <si>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</si>
  <si>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</si>
  <si>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</si>
  <si>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</si>
  <si>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</si>
  <si>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</si>
  <si>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</si>
  <si>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</si>
  <si>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</si>
  <si>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</si>
  <si>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</si>
  <si>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</si>
  <si>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</si>
  <si>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</si>
  <si>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</si>
  <si>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</si>
  <si>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</si>
  <si>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</si>
  <si>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</si>
  <si>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</si>
  <si>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</si>
  <si>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</si>
  <si>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</si>
  <si>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</si>
  <si>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</si>
  <si>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</si>
  <si>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</si>
  <si>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</si>
  <si>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</si>
  <si>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</si>
  <si>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</si>
  <si>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</si>
  <si>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</si>
  <si>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</si>
  <si>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</si>
  <si>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</si>
  <si>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</si>
  <si>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</si>
  <si>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</si>
  <si>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</si>
  <si>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</si>
  <si>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</si>
  <si>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</si>
  <si>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</si>
  <si>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</si>
  <si>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</si>
  <si>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</si>
  <si>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</si>
  <si>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</si>
  <si>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</si>
  <si>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</si>
  <si>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</si>
  <si>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</si>
  <si>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</si>
  <si>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</si>
  <si>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</si>
  <si>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</si>
  <si>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</si>
  <si>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</si>
  <si>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</si>
  <si>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</si>
  <si>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</si>
  <si>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</si>
  <si>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</si>
  <si>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</si>
  <si>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</si>
  <si>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</si>
  <si>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</si>
  <si>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</si>
  <si>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</si>
  <si>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</si>
  <si>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</si>
  <si>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</si>
  <si>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</si>
  <si>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</si>
  <si>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</si>
  <si>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</si>
  <si>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</si>
  <si>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</si>
  <si>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</si>
  <si>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</si>
  <si>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</si>
  <si>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</si>
  <si>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</si>
  <si>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</si>
  <si>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</si>
  <si>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</si>
  <si>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</si>
  <si>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</si>
  <si>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</si>
  <si>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</si>
  <si>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</si>
  <si>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</si>
  <si>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</si>
  <si>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</si>
  <si>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</si>
  <si>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</si>
  <si>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</si>
  <si>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</si>
  <si>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</si>
  <si>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</si>
  <si>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</si>
  <si>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</si>
  <si>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</si>
  <si>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</si>
  <si>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</si>
  <si>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</si>
  <si>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</si>
  <si>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</si>
  <si>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</si>
  <si>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</si>
  <si>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</si>
  <si>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</si>
  <si>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</si>
  <si>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</si>
  <si>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</si>
  <si>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</si>
  <si>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</si>
  <si>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</si>
  <si>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</si>
  <si>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</si>
  <si>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</si>
  <si>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</si>
  <si>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</si>
  <si>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</si>
  <si>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</si>
  <si>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</si>
  <si>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</si>
  <si>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</si>
  <si>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</si>
  <si>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</si>
  <si>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</si>
  <si>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</si>
  <si>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</si>
  <si>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</si>
  <si>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</si>
  <si>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</si>
  <si>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</si>
  <si>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</si>
  <si>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</si>
  <si>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</si>
  <si>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</si>
  <si>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</si>
  <si>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</si>
  <si>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</si>
  <si>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</si>
  <si>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</si>
  <si>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</si>
  <si>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</si>
  <si>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</si>
  <si>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</si>
  <si>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</si>
  <si>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</si>
  <si>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</si>
  <si>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</si>
  <si>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</si>
  <si>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</si>
  <si>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</si>
  <si>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</si>
  <si>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</si>
  <si>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</si>
  <si>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</si>
  <si>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</si>
  <si>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</si>
  <si>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</si>
  <si>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</si>
  <si>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</si>
  <si>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</si>
  <si>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</si>
  <si>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</si>
  <si>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</si>
  <si>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</si>
  <si>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</si>
  <si>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</si>
  <si>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</si>
  <si>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</si>
  <si>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</si>
  <si>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</si>
  <si>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</si>
  <si>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</si>
  <si>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</si>
  <si>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</si>
  <si>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</si>
  <si>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</si>
  <si>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</si>
  <si>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</si>
  <si>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</si>
  <si>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</si>
  <si>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</si>
  <si>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</si>
  <si>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</si>
  <si>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</si>
  <si>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</si>
  <si>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</si>
  <si>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</si>
  <si>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</si>
  <si>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</si>
  <si>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</si>
  <si>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</si>
  <si>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</si>
  <si>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</si>
  <si>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</si>
  <si>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</si>
  <si>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</si>
  <si>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</si>
  <si>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</si>
  <si>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</si>
  <si>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</si>
  <si>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</si>
  <si>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</si>
  <si>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</si>
  <si>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</si>
  <si>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</si>
  <si>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</si>
  <si>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</si>
  <si>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</si>
  <si>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</si>
  <si>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</si>
  <si>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</si>
  <si>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</si>
  <si>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</si>
  <si>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</si>
  <si>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</si>
  <si>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</si>
  <si>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</si>
  <si>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</si>
  <si>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</si>
  <si>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</si>
  <si>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</si>
  <si>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</si>
  <si>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</si>
  <si>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</si>
  <si>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</si>
  <si>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</si>
  <si>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</si>
  <si>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</si>
  <si>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</si>
  <si>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</si>
  <si>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</si>
  <si>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</si>
  <si>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</si>
  <si>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</si>
  <si>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</si>
  <si>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</si>
  <si>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</si>
  <si>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</si>
  <si>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</si>
  <si>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</si>
  <si>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</si>
  <si>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</si>
  <si>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</si>
  <si>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</si>
  <si>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</si>
  <si>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</si>
  <si>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</si>
  <si>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</si>
  <si>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</si>
  <si>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</si>
  <si>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</si>
  <si>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</si>
  <si>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</si>
  <si>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</si>
  <si>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</si>
  <si>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</si>
  <si>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</si>
  <si>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</si>
  <si>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</si>
  <si>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</si>
  <si>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</si>
  <si>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</si>
  <si>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</si>
  <si>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</si>
  <si>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</si>
  <si>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</si>
  <si>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</si>
  <si>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</si>
  <si>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</si>
  <si>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</si>
  <si>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</si>
  <si>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</si>
  <si>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</si>
  <si>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</si>
  <si>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</si>
  <si>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</si>
  <si>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</si>
  <si>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</si>
  <si>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</si>
  <si>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</si>
  <si>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</si>
  <si>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</si>
  <si>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</si>
  <si>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</si>
  <si>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</si>
  <si>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</si>
  <si>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</si>
  <si>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</si>
  <si>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</si>
  <si>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</si>
  <si>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</si>
  <si>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</si>
  <si>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</si>
  <si>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</si>
  <si>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</si>
  <si>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</si>
  <si>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</si>
  <si>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</si>
  <si>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</si>
  <si>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</si>
  <si>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</si>
  <si>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</si>
  <si>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</si>
  <si>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</si>
  <si>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</si>
  <si>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</si>
  <si>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</si>
  <si>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</si>
  <si>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</si>
  <si>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</si>
  <si>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</si>
  <si>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</si>
  <si>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</si>
  <si>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</si>
  <si>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</si>
  <si>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</si>
  <si>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</si>
  <si>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</si>
  <si>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</si>
  <si>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</si>
  <si>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</si>
  <si>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</si>
  <si>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</si>
  <si>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</si>
  <si>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</si>
  <si>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</si>
  <si>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</si>
  <si>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</si>
  <si>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</si>
  <si>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</si>
  <si>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</si>
  <si>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</si>
  <si>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</si>
  <si>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</si>
  <si>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</si>
  <si>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</si>
  <si>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</si>
  <si>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</si>
  <si>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</si>
  <si>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</si>
  <si>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</si>
  <si>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</si>
  <si>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</si>
  <si>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</si>
  <si>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</si>
  <si>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</si>
  <si>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</si>
  <si>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</si>
  <si>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</si>
  <si>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</si>
  <si>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</si>
  <si>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</si>
  <si>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</si>
  <si>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</si>
  <si>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</si>
  <si>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</si>
  <si>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</si>
  <si>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</si>
  <si>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</si>
  <si>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</si>
  <si>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</si>
  <si>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</si>
  <si>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</si>
  <si>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</si>
  <si>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</si>
  <si>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</si>
  <si>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</si>
  <si>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</si>
  <si>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</si>
  <si>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</si>
  <si>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</si>
  <si>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</si>
  <si>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</si>
  <si>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</si>
  <si>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</si>
  <si>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</si>
  <si>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</si>
  <si>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</si>
  <si>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</si>
  <si>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</si>
  <si>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</si>
  <si>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</si>
  <si>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</si>
  <si>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</si>
  <si>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</si>
  <si>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</si>
  <si>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</si>
  <si>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</si>
  <si>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</si>
  <si>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</si>
  <si>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</si>
  <si>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</si>
  <si>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</si>
  <si>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</si>
  <si>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</si>
  <si>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</si>
  <si>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</si>
  <si>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</si>
  <si>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</si>
  <si>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</si>
  <si>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</si>
  <si>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</si>
  <si>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</si>
  <si>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</si>
  <si>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</si>
  <si>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</si>
  <si>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</si>
  <si>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</si>
  <si>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</si>
  <si>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</si>
  <si>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</si>
  <si>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</si>
  <si>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</si>
  <si>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</si>
  <si>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</si>
  <si>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</si>
  <si>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</si>
  <si>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</si>
  <si>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</si>
  <si>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</si>
  <si>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</si>
  <si>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</si>
  <si>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</si>
  <si>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</si>
  <si>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</si>
  <si>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</si>
  <si>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</si>
  <si>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</si>
  <si>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</si>
  <si>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</si>
  <si>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</si>
  <si>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</si>
  <si>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</si>
  <si>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</si>
  <si>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</si>
  <si>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</si>
  <si>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</si>
  <si>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</si>
  <si>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</si>
  <si>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</si>
  <si>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</si>
  <si>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</si>
  <si>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</si>
  <si>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</si>
  <si>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</si>
  <si>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</si>
  <si>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</si>
  <si>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</si>
  <si>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</si>
  <si>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</si>
  <si>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</si>
  <si>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</si>
  <si>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</si>
  <si>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</si>
  <si>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</si>
  <si>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</si>
  <si>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</si>
  <si>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</si>
  <si>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</si>
  <si>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</si>
  <si>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</si>
  <si>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</si>
  <si>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</si>
  <si>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</si>
  <si>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</si>
  <si>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</si>
  <si>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</si>
  <si>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</si>
  <si>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</si>
  <si>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</si>
  <si>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</si>
  <si>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</si>
  <si>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</si>
  <si>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</si>
  <si>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</si>
  <si>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</si>
  <si>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</si>
  <si>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</si>
  <si>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</si>
  <si>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</si>
  <si>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</si>
  <si>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</si>
  <si>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</si>
  <si>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</si>
  <si>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</si>
  <si>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</si>
  <si>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</si>
  <si>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</si>
  <si>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</si>
  <si>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</si>
  <si>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</si>
  <si>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</si>
  <si>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</si>
  <si>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</si>
  <si>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</si>
  <si>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</si>
  <si>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</si>
  <si>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</si>
  <si>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</si>
  <si>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</si>
  <si>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</si>
  <si>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</si>
  <si>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</si>
  <si>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</si>
  <si>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</si>
  <si>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</si>
  <si>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</si>
  <si>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</si>
  <si>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</si>
  <si>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</si>
  <si>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</si>
  <si>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</si>
  <si>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</si>
  <si>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</si>
  <si>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</si>
  <si>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</si>
  <si>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</si>
  <si>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</si>
  <si>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</si>
  <si>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</si>
  <si>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</si>
  <si>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</si>
  <si>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</si>
  <si>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</si>
  <si>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</si>
  <si>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</si>
  <si>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</si>
  <si>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</si>
  <si>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</si>
  <si>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</si>
  <si>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</si>
  <si>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</si>
  <si>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</si>
  <si>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</si>
  <si>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</si>
  <si>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</si>
  <si>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</si>
  <si>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</si>
  <si>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</si>
  <si>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</si>
  <si>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</si>
  <si>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</si>
  <si>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</si>
  <si>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</si>
  <si>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</si>
  <si>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</si>
  <si>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</si>
  <si>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</si>
  <si>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</si>
  <si>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</si>
  <si>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</si>
  <si>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</si>
  <si>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</si>
  <si>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</si>
  <si>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</si>
  <si>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</si>
  <si>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</si>
  <si>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</si>
  <si>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</si>
  <si>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</si>
  <si>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</si>
  <si>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</si>
  <si>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</si>
  <si>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</si>
  <si>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</si>
  <si>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</si>
  <si>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</si>
  <si>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</si>
  <si>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</si>
  <si>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</si>
  <si>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</si>
  <si>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</si>
  <si>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</si>
  <si>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</si>
  <si>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</si>
  <si>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</si>
  <si>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</si>
  <si>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</si>
  <si>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</si>
  <si>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</si>
  <si>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</si>
  <si>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</si>
  <si>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</si>
  <si>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</si>
  <si>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</si>
  <si>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</si>
  <si>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</si>
  <si>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</si>
  <si>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</si>
  <si>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</si>
  <si>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</si>
  <si>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</si>
  <si>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</si>
  <si>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</si>
  <si>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</si>
  <si>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</si>
  <si>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</si>
  <si>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</si>
  <si>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</si>
  <si>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</si>
  <si>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</si>
  <si>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</si>
  <si>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</si>
  <si>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</si>
  <si>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</si>
  <si>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</si>
  <si>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</si>
  <si>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</si>
  <si>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</si>
  <si>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</si>
  <si>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</si>
  <si>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</si>
  <si>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</si>
  <si>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</si>
  <si>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</si>
  <si>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</si>
  <si>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</si>
  <si>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</si>
  <si>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</si>
  <si>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</si>
  <si>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</si>
  <si>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</si>
  <si>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</si>
  <si>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</si>
  <si>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</si>
  <si>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</si>
  <si>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</si>
  <si>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</si>
  <si>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</si>
  <si>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</si>
  <si>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</si>
  <si>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</si>
  <si>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</si>
  <si>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</si>
  <si>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</si>
  <si>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</si>
  <si>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</si>
  <si>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</si>
  <si>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</si>
  <si>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</si>
  <si>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</si>
  <si>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</si>
  <si>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</si>
  <si>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</si>
  <si>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</si>
  <si>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</si>
  <si>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</si>
  <si>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</si>
  <si>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</si>
  <si>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</si>
  <si>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</si>
  <si>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</si>
  <si>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</si>
  <si>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</si>
  <si>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</si>
  <si>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</si>
  <si>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</si>
  <si>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</si>
  <si>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</si>
  <si>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</si>
  <si>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</si>
  <si>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</si>
  <si>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</si>
  <si>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</si>
  <si>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</si>
  <si>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</si>
  <si>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</si>
  <si>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</si>
  <si>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</si>
  <si>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</si>
  <si>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</si>
  <si>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</si>
  <si>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</si>
  <si>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</si>
  <si>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</si>
  <si>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</si>
  <si>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</si>
  <si>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</si>
  <si>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</si>
  <si>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</si>
  <si>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</si>
  <si>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</si>
  <si>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</si>
  <si>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</si>
  <si>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</si>
  <si>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</si>
  <si>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</si>
  <si>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</si>
  <si>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</si>
  <si>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</si>
  <si>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</si>
  <si>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</si>
  <si>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</si>
  <si>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</si>
  <si>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</si>
  <si>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</si>
  <si>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</si>
  <si>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</si>
  <si>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</si>
  <si>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</si>
  <si>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</si>
  <si>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</si>
  <si>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</si>
  <si>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</si>
  <si>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</si>
  <si>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</si>
  <si>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</si>
  <si>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</si>
  <si>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</si>
  <si>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</si>
  <si>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</si>
  <si>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</si>
  <si>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</si>
  <si>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</si>
  <si>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</si>
  <si>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</si>
  <si>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</si>
  <si>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</si>
  <si>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</si>
  <si>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</si>
  <si>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</si>
  <si>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</si>
  <si>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</si>
  <si>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</si>
  <si>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</si>
  <si>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</si>
  <si>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</si>
  <si>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</si>
  <si>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</si>
  <si>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</si>
  <si>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</si>
  <si>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</si>
  <si>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</si>
  <si>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</si>
  <si>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</si>
  <si>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</si>
  <si>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</si>
  <si>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</si>
  <si>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</si>
  <si>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</si>
  <si>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</si>
  <si>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</si>
  <si>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</si>
  <si>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</si>
  <si>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</si>
  <si>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</si>
  <si>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</si>
  <si>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</si>
  <si>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</si>
  <si>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</si>
  <si>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</si>
  <si>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</si>
  <si>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</si>
  <si>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</si>
  <si>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</si>
  <si>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</si>
  <si>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</si>
  <si>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</si>
  <si>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</si>
  <si>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</si>
  <si>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</si>
  <si>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</si>
  <si>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</si>
  <si>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</si>
  <si>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</si>
  <si>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</si>
  <si>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</si>
  <si>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</si>
  <si>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</si>
  <si>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</si>
  <si>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</si>
  <si>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</si>
  <si>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</si>
  <si>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</si>
  <si>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</si>
  <si>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</si>
  <si>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</si>
  <si>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</si>
  <si>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</si>
  <si>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</si>
  <si>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</si>
  <si>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</si>
  <si>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</si>
  <si>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</si>
  <si>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</si>
  <si>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</si>
  <si>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</si>
  <si>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</si>
  <si>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</si>
  <si>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</si>
  <si>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</si>
  <si>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</si>
  <si>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</si>
  <si>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</si>
  <si>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</si>
  <si>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</si>
  <si>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</si>
  <si>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</si>
  <si>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</si>
  <si>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</si>
  <si>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</si>
  <si>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</si>
  <si>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</si>
  <si>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</si>
  <si>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</si>
  <si>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</si>
  <si>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</si>
  <si>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</si>
  <si>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</si>
  <si>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</si>
  <si>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</si>
  <si>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</si>
  <si>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</si>
  <si>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</si>
  <si>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</si>
  <si>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</si>
  <si>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</si>
  <si>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</si>
  <si>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</si>
  <si>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</si>
  <si>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</si>
  <si>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</si>
  <si>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</si>
  <si>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</si>
  <si>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</si>
  <si>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</si>
  <si>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</si>
  <si>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</si>
  <si>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</si>
  <si>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</si>
  <si>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</si>
  <si>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</si>
  <si>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</si>
  <si>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</si>
  <si>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</si>
  <si>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</si>
  <si>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</si>
  <si>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</si>
  <si>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</si>
  <si>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</si>
  <si>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</si>
  <si>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</si>
  <si>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</si>
  <si>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</si>
  <si>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</si>
  <si>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</si>
  <si>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</si>
  <si>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</si>
  <si>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</si>
  <si>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</si>
  <si>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</si>
  <si>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</si>
  <si>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</si>
  <si>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</si>
  <si>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</si>
  <si>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</si>
  <si>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</si>
  <si>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</si>
  <si>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</si>
  <si>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</si>
  <si>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</si>
  <si>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</si>
  <si>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</si>
  <si>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</si>
  <si>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</si>
  <si>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</si>
  <si>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</si>
  <si>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</si>
  <si>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</si>
  <si>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</si>
  <si>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</si>
  <si>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</si>
  <si>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</si>
  <si>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</si>
  <si>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</si>
  <si>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</si>
  <si>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</si>
  <si>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</si>
  <si>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</si>
  <si>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</si>
  <si>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</si>
  <si>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</si>
  <si>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</si>
  <si>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</si>
  <si>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</si>
  <si>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</si>
  <si>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</si>
  <si>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</si>
  <si>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</si>
  <si>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</si>
  <si>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</si>
  <si>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</si>
  <si>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</si>
  <si>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</si>
  <si>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</si>
  <si>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</si>
  <si>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</si>
  <si>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</si>
  <si>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</si>
  <si>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</si>
  <si>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</si>
  <si>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</si>
  <si>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</si>
  <si>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</si>
  <si>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</si>
  <si>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</si>
  <si>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</si>
  <si>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</si>
  <si>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</si>
  <si>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</si>
  <si>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</si>
  <si>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</si>
  <si>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</si>
  <si>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</si>
  <si>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</si>
  <si>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</si>
  <si>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</si>
  <si>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</si>
  <si>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</si>
  <si>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</si>
  <si>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</si>
  <si>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</si>
  <si>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</si>
  <si>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</si>
  <si>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</si>
  <si>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</si>
  <si>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</si>
  <si>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</si>
  <si>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</si>
  <si>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</si>
  <si>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</si>
  <si>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</si>
  <si>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</si>
  <si>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</si>
  <si>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</si>
  <si>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</si>
  <si>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</si>
  <si>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</si>
  <si>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</si>
  <si>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</si>
  <si>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</si>
  <si>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</si>
  <si>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</si>
  <si>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</si>
  <si>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</si>
  <si>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</si>
  <si>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</si>
  <si>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</si>
  <si>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</si>
  <si>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</si>
  <si>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</si>
  <si>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</si>
  <si>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</si>
  <si>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</si>
  <si>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</si>
  <si>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</si>
  <si>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</si>
  <si>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</si>
  <si>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</si>
  <si>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</si>
  <si>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</si>
  <si>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</si>
  <si>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</si>
  <si>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</si>
  <si>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</si>
  <si>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</si>
  <si>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</si>
  <si>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</si>
  <si>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</si>
  <si>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</si>
  <si>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</si>
  <si>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</si>
  <si>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</si>
  <si>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</si>
  <si>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</si>
  <si>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</si>
  <si>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</si>
  <si>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</si>
  <si>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</si>
  <si>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</si>
  <si>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</si>
  <si>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</si>
  <si>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</si>
  <si>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</si>
  <si>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</si>
  <si>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</si>
  <si>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</si>
  <si>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</si>
  <si>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</si>
  <si>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</si>
  <si>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</si>
  <si>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</si>
  <si>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</si>
  <si>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</si>
  <si>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</si>
  <si>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</si>
  <si>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</si>
  <si>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</si>
  <si>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</si>
  <si>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</si>
  <si>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</si>
  <si>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</si>
  <si>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</si>
  <si>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</si>
  <si>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</si>
  <si>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</si>
  <si>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</si>
  <si>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</si>
  <si>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</si>
  <si>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</si>
  <si>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</si>
  <si>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</si>
  <si>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</si>
  <si>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</si>
  <si>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</si>
  <si>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</si>
  <si>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</si>
  <si>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</si>
  <si>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</si>
  <si>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</si>
  <si>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</si>
  <si>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</si>
  <si>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</si>
  <si>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</si>
  <si>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</si>
  <si>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</si>
  <si>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</si>
  <si>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</si>
  <si>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</si>
  <si>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</si>
  <si>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</si>
  <si>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</si>
  <si>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</si>
  <si>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</si>
  <si>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</si>
  <si>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</si>
  <si>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</si>
  <si>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</si>
  <si>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</si>
  <si>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</si>
  <si>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</si>
  <si>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</si>
  <si>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</si>
  <si>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</si>
  <si>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</si>
  <si>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</si>
  <si>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</si>
  <si>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</si>
  <si>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</si>
  <si>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</si>
  <si>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</si>
  <si>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</si>
  <si>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</si>
  <si>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</si>
  <si>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</si>
  <si>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</si>
  <si>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</si>
  <si>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</si>
  <si>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</si>
  <si>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</si>
  <si>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</si>
  <si>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</si>
  <si>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</si>
  <si>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</si>
  <si>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</si>
  <si>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</si>
  <si>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</si>
  <si>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</si>
  <si>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</si>
  <si>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</si>
  <si>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</si>
  <si>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</si>
  <si>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</si>
  <si>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</si>
  <si>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</si>
  <si>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</si>
  <si>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</si>
  <si>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</si>
  <si>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</si>
  <si>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</si>
  <si>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</si>
  <si>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</si>
  <si>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</si>
  <si>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</si>
  <si>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</si>
  <si>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</si>
  <si>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</si>
  <si>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</si>
  <si>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</si>
  <si>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</si>
  <si>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</si>
  <si>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</si>
  <si>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</si>
  <si>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</si>
  <si>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</si>
  <si>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</si>
  <si>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</si>
  <si>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</si>
  <si>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</si>
  <si>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</si>
  <si>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</si>
  <si>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</si>
  <si>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</si>
  <si>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</si>
  <si>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</si>
  <si>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</si>
  <si>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</si>
  <si>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</si>
  <si>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</si>
  <si>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</si>
  <si>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</si>
  <si>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</si>
  <si>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</si>
  <si>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</si>
  <si>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</si>
  <si>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</si>
  <si>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</si>
  <si>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</si>
  <si>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</si>
  <si>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</si>
  <si>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</si>
  <si>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</si>
  <si>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</si>
  <si>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</si>
  <si>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</si>
  <si>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</si>
  <si>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</si>
  <si>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</si>
  <si>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</si>
  <si>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</si>
  <si>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</si>
  <si>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</si>
  <si>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</si>
  <si>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</si>
  <si>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</si>
  <si>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</si>
  <si>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</si>
  <si>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</si>
  <si>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</si>
  <si>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</si>
  <si>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</si>
  <si>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</si>
  <si>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</si>
  <si>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</si>
  <si>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</si>
  <si>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</si>
  <si>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</si>
  <si>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</si>
  <si>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</si>
  <si>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</si>
  <si>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</si>
  <si>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</si>
  <si>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</si>
  <si>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</si>
  <si>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</si>
  <si>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</si>
  <si>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</si>
  <si>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</si>
  <si>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</si>
  <si>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</si>
  <si>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</si>
  <si>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</si>
  <si>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</si>
  <si>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</si>
  <si>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</si>
  <si>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</si>
  <si>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</si>
  <si>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</si>
  <si>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</si>
  <si>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</si>
  <si>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</si>
  <si>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</si>
  <si>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</si>
  <si>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</si>
  <si>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</si>
  <si>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</si>
  <si>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</si>
  <si>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</si>
  <si>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</si>
  <si>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</si>
  <si>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</si>
  <si>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</si>
  <si>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</si>
  <si>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</si>
  <si>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</si>
  <si>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</si>
  <si>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</si>
  <si>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</si>
  <si>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</si>
  <si>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</si>
  <si>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</si>
  <si>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</si>
  <si>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</si>
  <si>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</si>
  <si>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</si>
  <si>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</si>
  <si>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</si>
  <si>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</si>
  <si>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</si>
  <si>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</si>
  <si>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</si>
  <si>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</si>
  <si>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</si>
  <si>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</si>
  <si>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</si>
  <si>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</si>
  <si>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</si>
  <si>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</si>
  <si>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</si>
  <si>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</si>
  <si>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</si>
  <si>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</si>
  <si>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</si>
  <si>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</si>
  <si>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</si>
  <si>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</si>
  <si>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</si>
  <si>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</si>
  <si>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</si>
  <si>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</si>
  <si>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</si>
  <si>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</si>
  <si>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</si>
  <si>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</si>
  <si>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</si>
  <si>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</si>
  <si>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</si>
  <si>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</si>
  <si>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</si>
  <si>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</si>
  <si>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</si>
  <si>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</si>
  <si>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</si>
  <si>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</si>
  <si>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</si>
  <si>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</si>
  <si>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</si>
  <si>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</si>
  <si>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</si>
  <si>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</si>
  <si>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</si>
  <si>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</si>
  <si>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</si>
  <si>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</si>
  <si>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</si>
  <si>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</si>
  <si>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</si>
  <si>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</si>
  <si>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</si>
  <si>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</si>
  <si>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</si>
  <si>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</si>
  <si>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</si>
  <si>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</si>
  <si>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</si>
  <si>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</si>
  <si>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</si>
  <si>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</si>
  <si>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</si>
  <si>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</si>
  <si>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</si>
  <si>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</si>
  <si>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</si>
  <si>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</si>
  <si>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</si>
  <si>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</si>
  <si>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</si>
  <si>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</si>
  <si>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</si>
  <si>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</si>
  <si>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</si>
  <si>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</si>
  <si>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</si>
  <si>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</si>
  <si>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</si>
  <si>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</si>
  <si>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</si>
  <si>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</si>
  <si>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</si>
  <si>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</si>
  <si>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</si>
  <si>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</si>
  <si>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</si>
  <si>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</si>
  <si>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</si>
  <si>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</si>
  <si>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</si>
  <si>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</si>
  <si>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</si>
  <si>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</si>
  <si>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</si>
  <si>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</si>
  <si>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</si>
  <si>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</si>
  <si>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</si>
  <si>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</si>
  <si>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</si>
  <si>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</si>
  <si>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</si>
  <si>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</si>
  <si>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</si>
  <si>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</si>
  <si>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</si>
  <si>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</si>
  <si>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</si>
  <si>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</si>
  <si>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</si>
  <si>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</si>
  <si>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</si>
  <si>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</si>
  <si>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</si>
  <si>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</si>
  <si>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</si>
  <si>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</si>
  <si>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</si>
  <si>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</si>
  <si>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</si>
  <si>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</si>
  <si>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</si>
  <si>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</si>
  <si>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</si>
  <si>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</si>
  <si>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</si>
  <si>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</si>
  <si>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</si>
  <si>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</si>
  <si>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</si>
  <si>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</si>
  <si>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</si>
  <si>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</si>
  <si>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</si>
  <si>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</si>
  <si>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</si>
  <si>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</si>
  <si>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</si>
  <si>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</si>
  <si>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</si>
  <si>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</si>
  <si>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</si>
  <si>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</si>
  <si>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</si>
  <si>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</si>
  <si>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</si>
  <si>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</si>
  <si>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</si>
  <si>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</si>
  <si>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</si>
  <si>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</si>
  <si>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</si>
  <si>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</si>
  <si>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</si>
  <si>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</si>
  <si>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</si>
  <si>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</si>
  <si>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</si>
  <si>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</si>
  <si>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</si>
  <si>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</si>
  <si>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</si>
  <si>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</si>
  <si>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</si>
  <si>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</si>
  <si>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</si>
  <si>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</si>
  <si>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</si>
  <si>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</si>
  <si>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</si>
  <si>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</si>
  <si>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</si>
  <si>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</si>
  <si>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</si>
  <si>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</si>
  <si>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</si>
  <si>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</si>
  <si>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</si>
  <si>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</si>
  <si>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</si>
  <si>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</si>
  <si>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</si>
  <si>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</si>
  <si>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</si>
  <si>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</si>
  <si>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</si>
  <si>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</si>
  <si>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</si>
  <si>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</si>
  <si>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</si>
  <si>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</si>
  <si>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</si>
  <si>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</si>
  <si>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</si>
  <si>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</si>
  <si>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</si>
  <si>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</si>
  <si>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</si>
  <si>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</si>
  <si>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</si>
  <si>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</si>
  <si>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</si>
  <si>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</si>
  <si>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</si>
  <si>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</si>
  <si>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</si>
  <si>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</si>
  <si>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</si>
  <si>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</si>
  <si>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</si>
  <si>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</si>
  <si>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</si>
  <si>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</si>
  <si>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</si>
  <si>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</si>
  <si>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</si>
  <si>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</si>
  <si>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</si>
  <si>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</si>
  <si>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</si>
  <si>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</si>
  <si>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</si>
  <si>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</si>
  <si>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</si>
  <si>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</si>
  <si>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</si>
  <si>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</si>
  <si>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</si>
  <si>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</si>
  <si>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</si>
  <si>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</si>
  <si>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</si>
  <si>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</si>
  <si>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</si>
  <si>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</si>
  <si>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</si>
  <si>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</si>
  <si>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</si>
  <si>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</si>
  <si>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</si>
  <si>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</si>
  <si>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</si>
  <si>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</si>
  <si>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</si>
  <si>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</si>
  <si>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</si>
  <si>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</si>
  <si>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</si>
  <si>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</si>
  <si>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</si>
  <si>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</si>
  <si>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</si>
  <si>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</si>
  <si>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</si>
  <si>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</si>
  <si>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</si>
  <si>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</si>
  <si>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</si>
  <si>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</si>
  <si>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</si>
  <si>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</si>
  <si>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</si>
  <si>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</si>
  <si>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</si>
  <si>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</si>
  <si>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</si>
  <si>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</si>
  <si>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</si>
  <si>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</si>
  <si>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</si>
  <si>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</si>
  <si>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</si>
  <si>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</si>
  <si>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</si>
  <si>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</si>
  <si>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</si>
  <si>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</si>
  <si>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</si>
  <si>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</si>
  <si>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</si>
  <si>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</si>
  <si>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</si>
  <si>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</si>
  <si>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</si>
  <si>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</si>
  <si>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</si>
  <si>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</si>
  <si>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</si>
  <si>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</si>
  <si>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</si>
  <si>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</si>
  <si>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</si>
  <si>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</si>
  <si>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</si>
  <si>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</si>
  <si>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</si>
  <si>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</si>
  <si>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</si>
  <si>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</si>
  <si>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</si>
  <si>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</si>
  <si>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</si>
  <si>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</si>
  <si>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</si>
  <si>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</si>
  <si>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</si>
  <si>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</si>
  <si>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</si>
  <si>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</si>
  <si>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</si>
  <si>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</si>
  <si>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</si>
  <si>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</si>
  <si>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</si>
  <si>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</si>
  <si>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</si>
  <si>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</si>
  <si>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</si>
  <si>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</si>
  <si>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</si>
  <si>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</si>
  <si>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</si>
  <si>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</si>
  <si>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</si>
  <si>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</si>
  <si>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</si>
  <si>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</si>
  <si>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</si>
  <si>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</si>
  <si>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</si>
  <si>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</si>
  <si>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</si>
  <si>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</si>
  <si>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</si>
  <si>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</si>
  <si>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</si>
  <si>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</si>
  <si>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</si>
  <si>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</si>
  <si>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</si>
  <si>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</si>
  <si>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</si>
  <si>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</si>
  <si>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</si>
  <si>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</si>
  <si>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</si>
  <si>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</si>
  <si>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</si>
  <si>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</si>
  <si>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</si>
  <si>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</si>
  <si>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</si>
  <si>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</si>
  <si>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</si>
  <si>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</si>
  <si>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</si>
  <si>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</si>
  <si>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</si>
  <si>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</si>
  <si>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</si>
  <si>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</si>
  <si>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</si>
  <si>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</si>
  <si>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</si>
  <si>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</si>
  <si>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</si>
  <si>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</si>
  <si>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</si>
  <si>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</si>
  <si>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</si>
  <si>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</si>
  <si>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</si>
  <si>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</si>
  <si>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</si>
  <si>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</si>
  <si>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</si>
  <si>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</si>
  <si>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</si>
  <si>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</si>
  <si>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</si>
  <si>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</si>
  <si>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</si>
  <si>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</si>
  <si>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</si>
  <si>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</si>
  <si>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</si>
  <si>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</si>
  <si>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</si>
  <si>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</si>
  <si>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</si>
  <si>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</si>
  <si>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</si>
  <si>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</si>
  <si>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</si>
  <si>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</si>
  <si>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</si>
  <si>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</si>
  <si>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</si>
  <si>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</si>
  <si>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</si>
  <si>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</si>
  <si>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</si>
  <si>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</si>
  <si>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</si>
  <si>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</si>
  <si>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</si>
  <si>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</si>
  <si>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</si>
  <si>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</si>
  <si>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</si>
  <si>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</si>
  <si>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</si>
  <si>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</si>
  <si>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</si>
  <si>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</si>
  <si>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</si>
  <si>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</si>
  <si>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</si>
  <si>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</si>
  <si>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</si>
  <si>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</si>
  <si>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</si>
  <si>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</si>
  <si>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</si>
  <si>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</si>
  <si>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</si>
  <si>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</si>
  <si>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</si>
  <si>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</si>
  <si>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</si>
  <si>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</si>
  <si>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</si>
  <si>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</si>
  <si>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</si>
  <si>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</si>
  <si>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</si>
  <si>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</si>
  <si>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</si>
  <si>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</si>
  <si>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</si>
  <si>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</si>
  <si>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</si>
  <si>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</si>
  <si>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</si>
  <si>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</si>
  <si>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</si>
  <si>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</si>
  <si>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</si>
  <si>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</si>
  <si>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</si>
  <si>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</si>
  <si>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</si>
  <si>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</si>
  <si>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</si>
  <si>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</si>
  <si>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</si>
  <si>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</si>
  <si>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</si>
  <si>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</si>
  <si>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</si>
  <si>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</si>
  <si>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</si>
  <si>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</si>
  <si>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</si>
  <si>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</si>
  <si>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</si>
  <si>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</si>
  <si>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</si>
  <si>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</si>
  <si>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</si>
  <si>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</si>
  <si>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</si>
  <si>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</si>
  <si>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</si>
  <si>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</si>
  <si>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</si>
  <si>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</si>
  <si>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</si>
  <si>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</si>
  <si>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</si>
  <si>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</si>
  <si>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</si>
  <si>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</si>
  <si>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</si>
  <si>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</si>
  <si>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</si>
  <si>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</si>
  <si>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</si>
  <si>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</si>
  <si>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</si>
  <si>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</si>
  <si>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</si>
  <si>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</si>
  <si>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</si>
  <si>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</si>
  <si>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</si>
  <si>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</si>
  <si>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</si>
  <si>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</si>
  <si>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</si>
  <si>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</si>
  <si>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</si>
  <si>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</si>
  <si>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</si>
  <si>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</si>
  <si>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</si>
  <si>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</si>
  <si>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</si>
  <si>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</si>
  <si>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</si>
  <si>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</si>
  <si>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</si>
  <si>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</si>
  <si>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</si>
  <si>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</si>
  <si>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</si>
  <si>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</si>
  <si>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</si>
  <si>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</si>
  <si>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</si>
  <si>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</si>
  <si>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</si>
  <si>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</si>
  <si>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</si>
  <si>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</si>
  <si>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</si>
  <si>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</si>
  <si>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</si>
  <si>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</si>
  <si>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</si>
  <si>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</si>
  <si>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</si>
  <si>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</si>
  <si>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</si>
  <si>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</si>
  <si>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</si>
  <si>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</si>
  <si>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</si>
  <si>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</si>
  <si>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</si>
  <si>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</si>
  <si>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</si>
  <si>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</si>
  <si>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</si>
  <si>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</si>
  <si>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</si>
  <si>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</si>
  <si>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</si>
  <si>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</si>
  <si>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</si>
  <si>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</si>
  <si>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</si>
  <si>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</si>
  <si>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</si>
  <si>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</si>
  <si>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</si>
  <si>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</si>
  <si>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</si>
  <si>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</si>
  <si>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</si>
  <si>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</si>
  <si>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</si>
  <si>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</si>
  <si>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</si>
  <si>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</si>
  <si>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</si>
  <si>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</si>
  <si>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</si>
  <si>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</si>
  <si>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</si>
  <si>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</si>
  <si>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</si>
  <si>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</si>
  <si>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</si>
  <si>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</si>
  <si>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</si>
  <si>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</si>
  <si>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</si>
  <si>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</si>
  <si>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</si>
  <si>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</si>
  <si>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</si>
  <si>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</si>
  <si>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</si>
  <si>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</si>
  <si>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</si>
  <si>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</si>
  <si>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</si>
  <si>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</si>
  <si>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</si>
  <si>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</si>
  <si>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</si>
  <si>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</si>
  <si>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</si>
  <si>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</si>
  <si>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</si>
  <si>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</si>
  <si>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</si>
  <si>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</si>
  <si>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</si>
  <si>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</si>
  <si>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</si>
  <si>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</si>
  <si>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</si>
  <si>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</si>
  <si>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</si>
  <si>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</si>
  <si>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</si>
  <si>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</si>
  <si>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</si>
  <si>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</si>
  <si>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</si>
  <si>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</si>
  <si>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</si>
  <si>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</si>
  <si>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</si>
  <si>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</si>
  <si>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</si>
  <si>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</si>
  <si>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</si>
  <si>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</si>
  <si>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</si>
  <si>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</si>
  <si>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</si>
  <si>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</si>
  <si>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</si>
  <si>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</si>
  <si>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</si>
  <si>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</si>
  <si>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</si>
  <si>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</si>
  <si>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</si>
  <si>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</si>
  <si>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</si>
  <si>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</si>
  <si>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</si>
  <si>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</si>
  <si>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</si>
  <si>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</si>
  <si>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</si>
  <si>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</si>
  <si>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</si>
  <si>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</si>
  <si>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</si>
  <si>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</si>
  <si>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</si>
  <si>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</si>
  <si>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</si>
  <si>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</si>
  <si>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</si>
  <si>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</si>
  <si>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</si>
  <si>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</si>
  <si>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</si>
  <si>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</si>
  <si>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</si>
  <si>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</si>
  <si>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</si>
  <si>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</si>
  <si>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</si>
  <si>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</si>
  <si>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</si>
  <si>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</si>
  <si>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</si>
  <si>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</si>
  <si>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</si>
  <si>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</si>
  <si>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</si>
  <si>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</si>
  <si>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</si>
  <si>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</si>
  <si>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</si>
  <si>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</si>
  <si>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</si>
  <si>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</si>
  <si>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</si>
  <si>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</si>
  <si>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</si>
  <si>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</si>
  <si>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</si>
  <si>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</si>
  <si>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</si>
  <si>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</si>
  <si>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</si>
  <si>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</si>
  <si>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</si>
  <si>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</si>
  <si>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</si>
  <si>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</si>
  <si>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</si>
  <si>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</si>
  <si>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</si>
  <si>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</si>
  <si>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</si>
  <si>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</si>
  <si>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</si>
  <si>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</si>
  <si>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</si>
  <si>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</si>
  <si>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</si>
  <si>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</si>
  <si>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</si>
  <si>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</si>
  <si>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</si>
  <si>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</si>
  <si>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</si>
  <si>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</si>
  <si>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</si>
  <si>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</si>
  <si>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</si>
  <si>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</si>
  <si>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</si>
  <si>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</si>
  <si>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</si>
  <si>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</si>
  <si>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</si>
  <si>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</si>
  <si>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</si>
  <si>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</si>
  <si>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</si>
  <si>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</si>
  <si>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</si>
  <si>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</si>
  <si>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</si>
  <si>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</si>
  <si>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</si>
  <si>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</si>
  <si>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</si>
  <si>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</si>
  <si>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</si>
  <si>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</si>
  <si>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</si>
  <si>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</si>
  <si>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</si>
  <si>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</si>
  <si>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</si>
  <si>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</si>
  <si>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</si>
  <si>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</si>
  <si>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</si>
  <si>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</si>
  <si>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</si>
  <si>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</si>
  <si>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</si>
  <si>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</si>
  <si>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</si>
  <si>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</si>
  <si>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</si>
  <si>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</si>
  <si>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</si>
  <si>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</si>
  <si>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</si>
  <si>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</si>
  <si>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</si>
  <si>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</si>
  <si>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</si>
  <si>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</si>
  <si>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</si>
  <si>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</si>
  <si>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</si>
  <si>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</si>
  <si>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</si>
  <si>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</si>
  <si>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</si>
  <si>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</si>
  <si>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</si>
  <si>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</si>
  <si>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</si>
  <si>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</si>
  <si>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</si>
  <si>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</si>
  <si>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</si>
  <si>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</si>
  <si>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</si>
  <si>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</si>
  <si>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</si>
  <si>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</si>
  <si>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</si>
  <si>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</si>
  <si>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</si>
  <si>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</si>
  <si>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</si>
  <si>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</si>
  <si>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</si>
  <si>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</si>
  <si>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</si>
  <si>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</si>
  <si>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</si>
  <si>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</si>
  <si>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</si>
  <si>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</si>
  <si>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</si>
  <si>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</si>
  <si>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</si>
  <si>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</si>
  <si>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</si>
  <si>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</si>
  <si>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</si>
  <si>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</si>
  <si>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</si>
  <si>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</si>
  <si>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</si>
  <si>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</si>
  <si>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</si>
  <si>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</si>
  <si>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</si>
  <si>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</si>
  <si>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</si>
  <si>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</si>
  <si>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</si>
  <si>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</si>
  <si>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</si>
  <si>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</si>
  <si>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</si>
  <si>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</si>
  <si>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</si>
  <si>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</si>
  <si>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</si>
  <si>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</si>
  <si>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</si>
  <si>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</si>
  <si>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</si>
  <si>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</si>
  <si>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</si>
  <si>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</si>
  <si>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</si>
  <si>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</si>
  <si>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</si>
  <si>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</si>
  <si>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</si>
  <si>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</si>
  <si>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</si>
  <si>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</si>
  <si>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</si>
  <si>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</si>
  <si>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</si>
  <si>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</si>
  <si>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</si>
  <si>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</si>
  <si>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</si>
  <si>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</si>
  <si>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</si>
  <si>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</si>
  <si>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</si>
  <si>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</si>
  <si>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</si>
  <si>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</si>
  <si>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</si>
  <si>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</si>
  <si>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</si>
  <si>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</si>
  <si>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</si>
  <si>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</si>
  <si>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</si>
  <si>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</si>
  <si>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</si>
  <si>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</si>
  <si>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</si>
  <si>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</si>
  <si>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</si>
  <si>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</si>
  <si>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</si>
  <si>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</si>
  <si>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</si>
  <si>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</si>
  <si>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</si>
  <si>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</si>
  <si>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</si>
  <si>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</si>
  <si>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</si>
  <si>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</si>
  <si>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</si>
  <si>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</si>
  <si>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</si>
  <si>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</si>
  <si>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</si>
  <si>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</si>
  <si>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</si>
  <si>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</si>
  <si>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</si>
  <si>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</si>
  <si>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</si>
  <si>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</si>
  <si>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</si>
  <si>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</si>
  <si>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</si>
  <si>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</si>
  <si>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</si>
  <si>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</si>
  <si>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</si>
  <si>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</si>
  <si>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</si>
  <si>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</si>
  <si>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</si>
  <si>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</si>
  <si>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</si>
  <si>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</si>
  <si>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</si>
  <si>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</si>
  <si>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</si>
  <si>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</si>
  <si>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</si>
  <si>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</si>
  <si>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</si>
  <si>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</si>
  <si>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</si>
  <si>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</si>
  <si>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</si>
  <si>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</si>
  <si>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</si>
  <si>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</si>
  <si>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</si>
  <si>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</si>
  <si>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</si>
  <si>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</si>
  <si>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</si>
  <si>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</si>
  <si>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</si>
  <si>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</si>
  <si>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</si>
  <si>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</si>
  <si>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</si>
  <si>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</si>
  <si>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</si>
  <si>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</si>
  <si>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</si>
  <si>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</si>
  <si>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</si>
  <si>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</si>
  <si>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</si>
  <si>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</si>
  <si>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</si>
  <si>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</si>
  <si>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</si>
  <si>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</si>
  <si>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</si>
  <si>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</si>
  <si>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</si>
  <si>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</si>
  <si>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</si>
  <si>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</si>
  <si>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</si>
  <si>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</si>
  <si>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</si>
  <si>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</si>
  <si>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</si>
  <si>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</si>
  <si>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</si>
  <si>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</si>
  <si>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</si>
  <si>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</si>
  <si>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</si>
  <si>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</si>
  <si>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</si>
  <si>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</si>
  <si>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</si>
  <si>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</si>
  <si>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</si>
  <si>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</si>
  <si>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</si>
  <si>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</si>
  <si>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</si>
  <si>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</si>
  <si>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</si>
  <si>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</si>
  <si>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</si>
  <si>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</si>
  <si>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</si>
  <si>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</si>
  <si>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</si>
  <si>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</si>
  <si>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</si>
  <si>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</si>
  <si>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</si>
  <si>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</si>
  <si>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</si>
  <si>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</si>
  <si>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</si>
  <si>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</si>
  <si>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</si>
  <si>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</si>
  <si>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</si>
  <si>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</si>
  <si>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</si>
  <si>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</si>
  <si>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</si>
  <si>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</si>
  <si>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</si>
  <si>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</si>
  <si>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</si>
  <si>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</si>
  <si>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</si>
  <si>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</si>
  <si>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</si>
  <si>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</si>
  <si>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</si>
  <si>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</si>
  <si>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</si>
  <si>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</si>
  <si>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</si>
  <si>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</si>
  <si>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</si>
  <si>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</si>
  <si>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</si>
  <si>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</si>
  <si>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</si>
  <si>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</si>
  <si>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</si>
  <si>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</si>
  <si>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</si>
  <si>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</si>
  <si>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</si>
  <si>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</si>
  <si>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</si>
  <si>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</si>
  <si>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</si>
  <si>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</si>
  <si>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</si>
  <si>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</si>
  <si>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</si>
  <si>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</si>
  <si>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</si>
  <si>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</si>
  <si>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</si>
  <si>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</si>
  <si>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</si>
  <si>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</si>
  <si>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</si>
  <si>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</si>
  <si>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</si>
  <si>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</si>
  <si>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</si>
  <si>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</si>
  <si>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</si>
  <si>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</si>
  <si>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</si>
  <si>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</si>
  <si>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</si>
  <si>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</si>
  <si>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</si>
  <si>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</si>
  <si>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</si>
  <si>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</si>
  <si>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</si>
  <si>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</si>
  <si>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</si>
  <si>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</si>
  <si>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</si>
  <si>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</si>
  <si>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</si>
  <si>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</si>
  <si>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</si>
  <si>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</si>
  <si>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</si>
  <si>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</si>
  <si>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</si>
  <si>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</si>
  <si>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</si>
  <si>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</si>
  <si>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</si>
  <si>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</si>
  <si>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</si>
  <si>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</si>
  <si>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</si>
  <si>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</si>
  <si>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</si>
  <si>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</si>
  <si>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</si>
  <si>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</si>
  <si>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</si>
  <si>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</si>
  <si>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</si>
  <si>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</si>
  <si>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</si>
  <si>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</si>
  <si>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</si>
  <si>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</si>
  <si>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</si>
  <si>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</si>
  <si>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</si>
  <si>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</si>
  <si>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</si>
  <si>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</si>
  <si>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</si>
  <si>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</si>
  <si>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</si>
  <si>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</si>
  <si>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</si>
  <si>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</si>
  <si>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</si>
  <si>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</si>
  <si>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</si>
  <si>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</si>
  <si>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</si>
  <si>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</si>
  <si>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</si>
  <si>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</si>
  <si>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</si>
  <si>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</si>
  <si>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</si>
  <si>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</si>
  <si>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</si>
  <si>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</si>
  <si>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</si>
  <si>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</si>
  <si>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</si>
  <si>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</si>
  <si>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</si>
  <si>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</si>
  <si>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</si>
  <si>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</si>
  <si>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</si>
  <si>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</si>
  <si>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</si>
  <si>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</si>
  <si>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</si>
  <si>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</si>
  <si>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</si>
  <si>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</si>
  <si>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</si>
  <si>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</si>
  <si>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</si>
  <si>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</si>
  <si>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</si>
  <si>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</si>
  <si>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</si>
  <si>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</si>
  <si>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</si>
  <si>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</si>
  <si>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</si>
  <si>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</si>
  <si>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</si>
  <si>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</si>
  <si>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</si>
  <si>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</si>
  <si>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</si>
  <si>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</si>
  <si>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</si>
  <si>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</si>
  <si>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</si>
  <si>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</si>
  <si>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</si>
  <si>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</si>
  <si>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</si>
  <si>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</si>
  <si>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</si>
  <si>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</si>
  <si>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</si>
  <si>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</si>
  <si>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</si>
  <si>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</si>
  <si>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</si>
  <si>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</si>
  <si>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</si>
  <si>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</si>
  <si>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</si>
  <si>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</si>
  <si>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</si>
  <si>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</si>
  <si>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</si>
  <si>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</si>
  <si>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</si>
  <si>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</si>
  <si>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</si>
  <si>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</si>
  <si>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</si>
  <si>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</si>
  <si>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</si>
  <si>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</si>
  <si>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</si>
  <si>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</si>
  <si>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</si>
  <si>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</si>
  <si>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</si>
  <si>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</si>
  <si>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</si>
  <si>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</si>
  <si>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</si>
  <si>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</si>
  <si>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</si>
  <si>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</si>
  <si>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</si>
  <si>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</si>
  <si>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</si>
  <si>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</si>
  <si>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</si>
  <si>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</si>
  <si>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</si>
  <si>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</si>
  <si>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</si>
  <si>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</si>
  <si>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</si>
  <si>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</si>
  <si>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</si>
  <si>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</si>
  <si>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</si>
  <si>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</si>
  <si>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</si>
  <si>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</si>
  <si>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</si>
  <si>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</si>
  <si>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</si>
  <si>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</si>
  <si>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</si>
  <si>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</si>
  <si>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</si>
  <si>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</si>
  <si>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</si>
  <si>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</si>
  <si>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</si>
  <si>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</si>
  <si>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</si>
  <si>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</si>
  <si>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</si>
  <si>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</si>
  <si>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</si>
  <si>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</si>
  <si>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</si>
  <si>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</si>
  <si>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</si>
  <si>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</si>
  <si>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</si>
  <si>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</si>
  <si>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</si>
  <si>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</si>
  <si>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</si>
  <si>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</si>
  <si>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</si>
  <si>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</si>
  <si>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</si>
  <si>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</si>
  <si>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</si>
  <si>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</si>
  <si>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</si>
  <si>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</si>
  <si>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</si>
  <si>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</si>
  <si>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</si>
  <si>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</si>
  <si>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</si>
  <si>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</si>
  <si>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</si>
  <si>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</si>
  <si>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</si>
  <si>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</si>
  <si>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</si>
  <si>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</si>
  <si>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</si>
  <si>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</si>
  <si>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</si>
  <si>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</si>
  <si>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</si>
  <si>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</si>
  <si>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</si>
  <si>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</si>
  <si>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</si>
  <si>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</si>
  <si>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</si>
  <si>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</si>
  <si>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</si>
  <si>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</si>
  <si>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</si>
  <si>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</si>
  <si>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</si>
  <si>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</si>
  <si>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</si>
  <si>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</si>
  <si>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</si>
  <si>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</si>
  <si>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</si>
  <si>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</si>
  <si>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</si>
  <si>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</si>
  <si>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</si>
  <si>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</si>
  <si>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</si>
  <si>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</si>
  <si>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</si>
  <si>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</si>
  <si>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</si>
  <si>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</si>
  <si>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</si>
  <si>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</si>
  <si>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</si>
  <si>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</si>
  <si>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</si>
  <si>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</si>
  <si>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</si>
  <si>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</si>
  <si>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</si>
  <si>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</si>
  <si>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</si>
  <si>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</si>
  <si>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</si>
  <si>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</si>
  <si>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</si>
  <si>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</si>
  <si>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</si>
  <si>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</si>
  <si>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</si>
  <si>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</si>
  <si>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</si>
  <si>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</si>
  <si>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</si>
  <si>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</si>
  <si>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</si>
  <si>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</si>
  <si>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</si>
  <si>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</si>
  <si>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</si>
  <si>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</si>
  <si>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</si>
  <si>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</si>
  <si>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</si>
  <si>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</si>
  <si>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</si>
  <si>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</si>
  <si>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</si>
  <si>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</si>
  <si>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</si>
  <si>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</si>
  <si>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</si>
  <si>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</si>
  <si>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</si>
  <si>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</si>
  <si>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</si>
  <si>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</si>
  <si>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</si>
  <si>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</si>
  <si>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</si>
  <si>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</si>
  <si>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</si>
  <si>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</si>
  <si>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</si>
  <si>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</si>
  <si>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</si>
  <si>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</si>
  <si>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</si>
  <si>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</si>
  <si>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</si>
  <si>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</si>
  <si>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</si>
  <si>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</si>
  <si>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</si>
  <si>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</si>
  <si>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</si>
  <si>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</si>
  <si>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</si>
  <si>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</si>
  <si>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</si>
  <si>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</si>
  <si>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</si>
  <si>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</si>
  <si>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</si>
  <si>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</si>
  <si>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</si>
  <si>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</si>
  <si>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</si>
  <si>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</si>
  <si>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</si>
  <si>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</si>
  <si>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</si>
  <si>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</si>
  <si>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</si>
  <si>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</si>
  <si>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</si>
  <si>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</si>
  <si>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</si>
  <si>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</si>
  <si>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</si>
  <si>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</si>
  <si>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</si>
  <si>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</si>
  <si>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</si>
  <si>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</si>
  <si>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</si>
  <si>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</si>
  <si>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</si>
  <si>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</si>
  <si>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</si>
  <si>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</si>
  <si>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</si>
  <si>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</si>
  <si>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</si>
  <si>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</si>
  <si>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</si>
  <si>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</si>
  <si>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</si>
  <si>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</si>
  <si>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</si>
  <si>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</si>
  <si>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</si>
  <si>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</si>
  <si>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</si>
  <si>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</si>
  <si>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</si>
  <si>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</si>
  <si>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</si>
  <si>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</si>
  <si>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</si>
  <si>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</si>
  <si>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</si>
  <si>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</si>
  <si>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</si>
  <si>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</si>
  <si>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</si>
  <si>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</si>
  <si>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</si>
  <si>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</si>
  <si>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</si>
  <si>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</si>
  <si>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</si>
  <si>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</si>
  <si>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</si>
  <si>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</si>
  <si>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</si>
  <si>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</si>
  <si>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</si>
  <si>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</si>
  <si>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</si>
  <si>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</si>
  <si>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</si>
  <si>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</si>
  <si>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</si>
  <si>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</si>
  <si>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</si>
  <si>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</si>
  <si>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</si>
  <si>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</si>
  <si>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</si>
  <si>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</si>
  <si>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</si>
  <si>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</si>
  <si>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</si>
  <si>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</si>
  <si>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</si>
  <si>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</si>
  <si>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</si>
  <si>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</si>
  <si>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</si>
  <si>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</si>
  <si>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</si>
  <si>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</si>
  <si>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</si>
  <si>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</si>
  <si>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</si>
  <si>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</si>
  <si>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</si>
  <si>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</si>
  <si>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</si>
  <si>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</si>
  <si>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</si>
  <si>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</si>
  <si>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</si>
  <si>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</si>
  <si>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</si>
  <si>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</si>
  <si>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</si>
  <si>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</si>
  <si>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</si>
  <si>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</si>
  <si>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</si>
  <si>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</si>
  <si>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</si>
  <si>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</si>
  <si>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</si>
  <si>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</si>
  <si>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</si>
  <si>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</si>
  <si>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</si>
  <si>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</si>
  <si>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</si>
  <si>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</si>
  <si>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</si>
  <si>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</si>
  <si>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</si>
  <si>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</si>
  <si>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</si>
  <si>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</si>
  <si>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</si>
  <si>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</si>
  <si>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</si>
  <si>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</si>
  <si>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</si>
  <si>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</si>
  <si>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</si>
  <si>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</si>
  <si>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</si>
  <si>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</si>
  <si>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</si>
  <si>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</si>
  <si>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</si>
  <si>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</si>
  <si>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</si>
  <si>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</si>
  <si>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</si>
  <si>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</si>
  <si>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</si>
  <si>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</si>
  <si>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</si>
  <si>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</si>
  <si>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</si>
  <si>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</si>
  <si>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</si>
  <si>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</si>
  <si>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</si>
  <si>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</si>
  <si>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</si>
  <si>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</si>
  <si>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</si>
  <si>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</si>
  <si>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</si>
  <si>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</si>
  <si>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</si>
  <si>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</si>
  <si>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</si>
  <si>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</si>
  <si>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</si>
  <si>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</si>
  <si>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</si>
  <si>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</si>
  <si>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</si>
  <si>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</si>
  <si>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</si>
  <si>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</si>
  <si>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</si>
  <si>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</si>
  <si>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</si>
  <si>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</si>
  <si>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</si>
  <si>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</si>
  <si>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</si>
  <si>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</si>
  <si>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</si>
  <si>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</si>
  <si>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</si>
  <si>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</si>
  <si>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</si>
  <si>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</si>
  <si>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</si>
  <si>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</si>
  <si>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</si>
  <si>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</si>
  <si>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</si>
  <si>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</si>
  <si>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</si>
  <si>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</si>
  <si>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</si>
  <si>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</si>
  <si>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</si>
  <si>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</si>
  <si>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</si>
  <si>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</si>
  <si>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</si>
  <si>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</si>
  <si>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</si>
  <si>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</si>
  <si>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</si>
  <si>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</si>
  <si>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</si>
  <si>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</si>
  <si>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</si>
  <si>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</si>
  <si>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</si>
  <si>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</si>
  <si>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</si>
  <si>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</si>
  <si>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</si>
  <si>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</si>
  <si>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</si>
  <si>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</si>
  <si>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</si>
  <si>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</si>
  <si>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</si>
  <si>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</si>
  <si>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</si>
  <si>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</si>
  <si>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</si>
  <si>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</si>
  <si>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</si>
  <si>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</si>
  <si>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</si>
  <si>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</si>
  <si>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</si>
  <si>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</si>
  <si>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</si>
  <si>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</si>
  <si>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</si>
  <si>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</si>
  <si>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</si>
  <si>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</si>
  <si>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</si>
  <si>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</si>
  <si>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</si>
  <si>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</si>
  <si>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</si>
  <si>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</si>
  <si>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</si>
  <si>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</si>
  <si>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</si>
  <si>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</si>
  <si>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</si>
  <si>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</si>
  <si>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</si>
  <si>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</si>
  <si>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</si>
  <si>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</si>
  <si>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</si>
  <si>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</si>
  <si>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</si>
  <si>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</si>
  <si>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</si>
  <si>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</si>
  <si>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</si>
  <si>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</si>
  <si>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</si>
  <si>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</si>
  <si>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</si>
  <si>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</si>
  <si>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</si>
  <si>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</si>
  <si>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</si>
  <si>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</si>
  <si>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</si>
  <si>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</si>
  <si>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</si>
  <si>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</si>
  <si>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</si>
  <si>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</si>
  <si>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</si>
  <si>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</si>
  <si>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</si>
  <si>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</si>
  <si>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</si>
  <si>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</si>
  <si>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</si>
  <si>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</si>
  <si>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</si>
  <si>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</si>
  <si>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</si>
  <si>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</si>
  <si>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</si>
  <si>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</si>
  <si>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</si>
  <si>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</si>
  <si>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</si>
  <si>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</si>
  <si>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</si>
  <si>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</si>
  <si>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</si>
  <si>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</si>
  <si>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</si>
  <si>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</si>
  <si>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</si>
  <si>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</si>
  <si>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</si>
  <si>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</si>
  <si>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</si>
  <si>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</si>
  <si>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</si>
  <si>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</si>
  <si>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</si>
  <si>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</si>
  <si>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</si>
  <si>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</si>
  <si>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</si>
  <si>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</si>
  <si>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</si>
  <si>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</si>
  <si>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</si>
  <si>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</si>
  <si>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</si>
  <si>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</si>
  <si>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</si>
  <si>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</si>
  <si>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</si>
  <si>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</si>
  <si>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</si>
  <si>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</si>
  <si>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</si>
  <si>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</si>
  <si>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</si>
  <si>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</si>
  <si>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</si>
  <si>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</si>
  <si>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</si>
  <si>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</si>
  <si>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</si>
  <si>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</si>
  <si>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</si>
  <si>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</si>
  <si>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</si>
  <si>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</si>
  <si>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</si>
  <si>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</si>
  <si>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</si>
  <si>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</si>
  <si>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</si>
  <si>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</si>
  <si>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</si>
  <si>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</si>
  <si>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</si>
  <si>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</si>
  <si>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</si>
  <si>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</si>
  <si>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</si>
  <si>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</si>
  <si>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</si>
  <si>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</si>
  <si>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</si>
  <si>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</si>
  <si>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</si>
  <si>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</si>
  <si>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</si>
  <si>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</si>
  <si>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</si>
  <si>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</si>
  <si>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</si>
  <si>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</si>
  <si>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</si>
  <si>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</si>
  <si>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</si>
  <si>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</si>
  <si>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</si>
  <si>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</si>
  <si>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</si>
  <si>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</si>
  <si>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</si>
  <si>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</si>
  <si>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</si>
  <si>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</si>
  <si>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</si>
  <si>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</si>
  <si>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</si>
  <si>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</si>
  <si>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</si>
  <si>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</si>
  <si>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</si>
  <si>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</si>
  <si>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</si>
  <si>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</si>
  <si>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</si>
  <si>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</si>
  <si>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</si>
  <si>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</si>
  <si>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</si>
  <si>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</si>
  <si>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</si>
  <si>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</si>
  <si>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</si>
  <si>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</si>
  <si>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</si>
  <si>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</si>
  <si>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</si>
  <si>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</si>
  <si>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</si>
  <si>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</si>
  <si>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</si>
  <si>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</si>
  <si>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</si>
  <si>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</si>
  <si>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</si>
  <si>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</si>
  <si>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</si>
  <si>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</si>
  <si>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</si>
  <si>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</si>
  <si>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</si>
  <si>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</si>
  <si>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</si>
  <si>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</si>
  <si>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</si>
  <si>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</si>
  <si>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</si>
  <si>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</si>
  <si>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</si>
  <si>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</si>
  <si>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</si>
  <si>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</si>
  <si>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</si>
  <si>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</si>
  <si>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</si>
  <si>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</si>
  <si>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</si>
  <si>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</si>
  <si>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</si>
  <si>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</si>
  <si>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</si>
  <si>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</si>
  <si>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</si>
  <si>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</si>
  <si>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</si>
  <si>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</si>
  <si>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</si>
  <si>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</si>
  <si>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</si>
  <si>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</si>
  <si>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</si>
  <si>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</si>
  <si>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</si>
  <si>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</si>
  <si>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</si>
  <si>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</si>
  <si>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</si>
  <si>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</si>
  <si>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</si>
  <si>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</si>
  <si>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</si>
  <si>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</si>
  <si>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</si>
  <si>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</si>
  <si>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</si>
  <si>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</si>
  <si>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</si>
  <si>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</si>
  <si>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</si>
  <si>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</si>
  <si>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</si>
  <si>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</si>
  <si>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</si>
  <si>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</si>
  <si>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</si>
  <si>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</si>
  <si>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</si>
  <si>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</si>
  <si>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</si>
  <si>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</si>
  <si>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</si>
  <si>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</si>
  <si>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</si>
  <si>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</si>
  <si>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</si>
  <si>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</si>
  <si>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</si>
  <si>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</si>
  <si>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</si>
  <si>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</si>
  <si>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</si>
  <si>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</si>
  <si>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</si>
  <si>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</si>
  <si>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</si>
  <si>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</si>
  <si>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</si>
  <si>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</si>
  <si>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</si>
  <si>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</si>
  <si>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</si>
  <si>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</si>
  <si>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</si>
  <si>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</si>
  <si>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</si>
  <si>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</si>
  <si>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</si>
  <si>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</si>
  <si>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</si>
  <si>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</si>
  <si>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</si>
  <si>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</si>
  <si>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</si>
  <si>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</si>
  <si>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</si>
  <si>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</si>
  <si>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</si>
  <si>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</si>
  <si>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</si>
  <si>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</si>
  <si>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</si>
  <si>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</si>
  <si>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</si>
  <si>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</si>
  <si>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</si>
  <si>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</si>
  <si>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</si>
  <si>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</si>
  <si>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</si>
  <si>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</si>
  <si>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</si>
  <si>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</si>
  <si>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</si>
  <si>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</si>
  <si>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</si>
  <si>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</si>
  <si>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</si>
  <si>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</si>
  <si>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</si>
  <si>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</si>
  <si>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</si>
  <si>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</si>
  <si>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</si>
  <si>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</si>
  <si>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</si>
  <si>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</si>
  <si>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</si>
  <si>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</si>
  <si>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</si>
  <si>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</si>
  <si>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</si>
  <si>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</si>
  <si>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</si>
  <si>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</si>
  <si>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</si>
  <si>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</si>
  <si>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</si>
  <si>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</si>
  <si>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</si>
  <si>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</si>
  <si>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</si>
  <si>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</si>
  <si>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</si>
  <si>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</si>
  <si>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</si>
  <si>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</si>
  <si>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</si>
  <si>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</si>
  <si>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</si>
  <si>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</si>
  <si>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</si>
  <si>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</si>
  <si>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</si>
  <si>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</si>
  <si>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</si>
  <si>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</si>
  <si>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</si>
  <si>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</si>
  <si>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</si>
  <si>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</si>
  <si>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</si>
  <si>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</si>
  <si>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</si>
  <si>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</si>
  <si>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</si>
  <si>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</si>
  <si>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</si>
  <si>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</si>
  <si>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</si>
  <si>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</si>
  <si>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</si>
  <si>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</si>
  <si>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</si>
  <si>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</si>
  <si>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</si>
  <si>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</si>
  <si>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</si>
  <si>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</si>
  <si>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</si>
  <si>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</si>
  <si>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</si>
  <si>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</si>
  <si>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</si>
  <si>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</si>
  <si>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</si>
  <si>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</si>
  <si>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</si>
  <si>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</si>
  <si>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</si>
  <si>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</si>
  <si>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</si>
  <si>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</si>
  <si>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</si>
  <si>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</si>
  <si>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</si>
  <si>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</si>
  <si>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</si>
  <si>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</si>
  <si>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</si>
  <si>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</si>
  <si>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</si>
  <si>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</si>
  <si>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</si>
  <si>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</si>
  <si>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</si>
  <si>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</si>
  <si>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</si>
  <si>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</si>
  <si>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</si>
  <si>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</si>
  <si>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</si>
  <si>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</si>
  <si>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</si>
  <si>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</si>
  <si>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</si>
  <si>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</si>
  <si>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</si>
  <si>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</si>
  <si>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</si>
  <si>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</si>
  <si>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</si>
  <si>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</si>
  <si>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</si>
  <si>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</si>
  <si>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</si>
  <si>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</si>
  <si>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</si>
  <si>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</si>
  <si>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</si>
  <si>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</si>
  <si>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</si>
  <si>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</si>
  <si>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</si>
  <si>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</si>
  <si>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</si>
  <si>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</si>
  <si>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</si>
  <si>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</si>
  <si>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</si>
  <si>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</si>
  <si>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</si>
  <si>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</si>
  <si>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</si>
  <si>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</si>
  <si>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</si>
  <si>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</si>
  <si>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</si>
  <si>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</si>
  <si>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</si>
  <si>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</si>
  <si>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</si>
  <si>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</si>
  <si>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</si>
  <si>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</si>
  <si>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</si>
  <si>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</si>
  <si>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</si>
  <si>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</si>
  <si>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</si>
  <si>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</si>
  <si>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</si>
  <si>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</si>
  <si>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</si>
  <si>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</si>
  <si>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</si>
  <si>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</si>
  <si>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</si>
  <si>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</si>
  <si>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</si>
  <si>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</si>
  <si>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</si>
  <si>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</si>
  <si>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</si>
  <si>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</si>
  <si>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</si>
  <si>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</si>
  <si>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</si>
  <si>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</si>
  <si>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</si>
  <si>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</si>
  <si>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</si>
  <si>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</si>
  <si>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</si>
  <si>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</si>
  <si>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</si>
  <si>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</si>
  <si>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</si>
  <si>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</si>
  <si>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</si>
  <si>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</si>
  <si>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</si>
  <si>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</si>
  <si>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</si>
  <si>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</si>
  <si>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</si>
  <si>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</si>
  <si>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</si>
  <si>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</si>
  <si>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</si>
  <si>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</si>
  <si>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</si>
  <si>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</si>
  <si>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</si>
  <si>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</si>
  <si>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</si>
  <si>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</si>
  <si>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</si>
  <si>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</si>
  <si>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</si>
  <si>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</si>
  <si>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</si>
  <si>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</si>
  <si>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</si>
  <si>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</si>
  <si>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</si>
  <si>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</si>
  <si>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</si>
  <si>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</si>
  <si>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</si>
  <si>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</si>
  <si>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</si>
  <si>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</si>
  <si>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</si>
  <si>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</si>
  <si>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</si>
  <si>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</si>
  <si>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</si>
  <si>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</si>
  <si>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</si>
  <si>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</si>
  <si>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</si>
  <si>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</si>
  <si>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</si>
  <si>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</si>
  <si>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</si>
  <si>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</si>
  <si>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</si>
  <si>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</si>
  <si>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</si>
  <si>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</si>
  <si>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</si>
  <si>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</si>
  <si>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</si>
  <si>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</si>
  <si>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</si>
  <si>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</si>
  <si>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</si>
  <si>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</si>
  <si>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</si>
  <si>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</si>
  <si>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</si>
  <si>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</si>
  <si>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</si>
  <si>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</si>
  <si>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</si>
  <si>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</si>
  <si>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</si>
  <si>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</si>
  <si>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</si>
  <si>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</si>
  <si>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</si>
  <si>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</si>
  <si>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</si>
  <si>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</si>
  <si>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</si>
  <si>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</si>
  <si>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</si>
  <si>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</si>
  <si>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</si>
  <si>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</si>
  <si>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</si>
  <si>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</si>
  <si>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</si>
  <si>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</si>
  <si>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</si>
  <si>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</si>
  <si>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</si>
  <si>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</si>
  <si>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</si>
  <si>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</si>
  <si>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</si>
  <si>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</si>
  <si>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</si>
  <si>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</si>
  <si>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</si>
  <si>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</si>
  <si>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</si>
  <si>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</si>
  <si>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</si>
  <si>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</si>
  <si>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</si>
  <si>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</si>
  <si>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</si>
  <si>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</si>
  <si>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</si>
  <si>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</si>
  <si>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</si>
  <si>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</si>
  <si>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</si>
  <si>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</si>
  <si>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</si>
  <si>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</si>
  <si>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</si>
  <si>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</si>
  <si>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</si>
  <si>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</si>
  <si>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</si>
  <si>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</si>
  <si>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</si>
  <si>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</si>
  <si>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</si>
  <si>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</si>
  <si>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</si>
  <si>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</si>
  <si>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</si>
  <si>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</si>
  <si>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</si>
  <si>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</si>
  <si>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</si>
  <si>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</si>
  <si>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</si>
  <si>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</si>
  <si>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</si>
  <si>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</si>
  <si>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</si>
  <si>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</si>
  <si>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</si>
  <si>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</si>
  <si>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</si>
  <si>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</si>
  <si>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</si>
  <si>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</si>
  <si>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</si>
  <si>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</si>
  <si>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</si>
  <si>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</si>
  <si>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</si>
  <si>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</si>
  <si>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</si>
  <si>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</si>
  <si>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</si>
  <si>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</si>
  <si>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</si>
  <si>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</si>
  <si>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</si>
  <si>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</si>
  <si>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</si>
  <si>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</si>
  <si>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</si>
  <si>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</si>
  <si>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</si>
  <si>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</si>
  <si>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</si>
  <si>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</si>
  <si>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</si>
  <si>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</si>
  <si>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</si>
  <si>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</si>
  <si>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</si>
  <si>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</si>
  <si>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</si>
  <si>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</si>
  <si>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</si>
  <si>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</si>
  <si>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</si>
  <si>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</si>
  <si>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</si>
  <si>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</si>
  <si>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</si>
  <si>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</si>
  <si>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</si>
  <si>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</si>
  <si>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</si>
  <si>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</si>
  <si>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</si>
  <si>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</si>
  <si>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</si>
  <si>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</si>
  <si>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</si>
  <si>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</si>
  <si>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</si>
  <si>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</si>
  <si>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</si>
  <si>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</si>
  <si>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</si>
  <si>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</si>
  <si>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</si>
  <si>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</si>
  <si>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</si>
  <si>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</si>
  <si>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</si>
  <si>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</si>
  <si>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</si>
  <si>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</si>
  <si>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</si>
  <si>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</si>
  <si>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</si>
  <si>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</si>
  <si>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</si>
  <si>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</si>
  <si>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</si>
  <si>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</si>
  <si>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</si>
  <si>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</si>
  <si>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</si>
  <si>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</si>
  <si>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</si>
  <si>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</si>
  <si>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</si>
  <si>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</si>
  <si>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</si>
  <si>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</si>
  <si>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</si>
  <si>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</si>
  <si>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</si>
  <si>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</si>
  <si>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</si>
  <si>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</si>
  <si>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</si>
  <si>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</si>
  <si>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</si>
  <si>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</si>
  <si>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</si>
  <si>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</si>
  <si>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</si>
  <si>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</si>
  <si>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</si>
  <si>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</si>
  <si>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</si>
  <si>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</si>
  <si>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</si>
  <si>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</si>
  <si>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</si>
  <si>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</si>
  <si>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</si>
  <si>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</si>
  <si>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</si>
  <si>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</si>
  <si>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</si>
  <si>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</si>
  <si>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</si>
  <si>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</si>
  <si>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</si>
  <si>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</si>
  <si>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</si>
  <si>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</si>
  <si>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</si>
  <si>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</si>
  <si>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</si>
  <si>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</si>
  <si>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</si>
  <si>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</si>
  <si>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</si>
  <si>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</si>
  <si>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</si>
  <si>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</si>
  <si>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</si>
  <si>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</si>
  <si>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</si>
  <si>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</si>
  <si>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</si>
  <si>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</si>
  <si>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</si>
  <si>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</si>
  <si>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</si>
  <si>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</si>
  <si>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</si>
  <si>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</si>
  <si>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</si>
  <si>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</si>
  <si>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</si>
  <si>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</si>
  <si>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</si>
  <si>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</si>
  <si>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</si>
  <si>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</si>
  <si>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</si>
  <si>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</si>
  <si>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</si>
  <si>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</si>
  <si>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</si>
  <si>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</si>
  <si>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</si>
  <si>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</si>
  <si>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</si>
  <si>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</si>
  <si>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</si>
  <si>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</si>
  <si>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</si>
  <si>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</si>
  <si>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</si>
  <si>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</si>
  <si>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</si>
  <si>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</si>
  <si>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</si>
  <si>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</si>
  <si>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</si>
  <si>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</si>
  <si>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</si>
  <si>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</si>
  <si>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</si>
  <si>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</si>
  <si>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</si>
  <si>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</si>
  <si>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</si>
  <si>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</si>
  <si>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</si>
  <si>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</si>
  <si>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</si>
  <si>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</si>
  <si>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</si>
  <si>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</si>
  <si>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</si>
  <si>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</si>
  <si>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</si>
  <si>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</si>
  <si>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</si>
  <si>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</si>
  <si>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</si>
  <si>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</si>
  <si>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</si>
  <si>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</si>
  <si>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</si>
  <si>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</si>
  <si>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</si>
  <si>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</si>
  <si>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</si>
  <si>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</si>
  <si>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</si>
  <si>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</si>
  <si>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</si>
  <si>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</si>
  <si>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</si>
  <si>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</si>
  <si>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</si>
  <si>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</si>
  <si>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</si>
  <si>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</si>
  <si>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</si>
  <si>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</si>
  <si>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</si>
  <si>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</si>
  <si>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</si>
  <si>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</si>
  <si>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</si>
  <si>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</si>
  <si>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</si>
  <si>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</si>
  <si>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</si>
  <si>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</si>
  <si>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</si>
  <si>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</si>
  <si>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</si>
  <si>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</si>
  <si>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</si>
  <si>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</si>
  <si>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</si>
  <si>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</si>
  <si>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</si>
  <si>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</si>
  <si>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</si>
  <si>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</si>
  <si>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</si>
  <si>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</si>
  <si>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</si>
  <si>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</si>
  <si>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</si>
  <si>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</si>
  <si>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</si>
  <si>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</si>
  <si>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</si>
  <si>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</si>
  <si>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</si>
  <si>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</si>
  <si>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</si>
  <si>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</si>
  <si>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</si>
  <si>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</si>
  <si>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</si>
  <si>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</si>
  <si>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</si>
  <si>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</si>
  <si>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</si>
  <si>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</si>
  <si>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</si>
  <si>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</si>
  <si>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</si>
  <si>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</si>
  <si>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</si>
  <si>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</si>
  <si>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</si>
  <si>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</si>
  <si>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</si>
  <si>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</si>
  <si>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</si>
  <si>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</si>
  <si>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</si>
  <si>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</si>
  <si>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</si>
  <si>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</si>
  <si>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</si>
  <si>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</si>
  <si>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</si>
  <si>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</si>
  <si>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</si>
  <si>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</si>
  <si>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</si>
  <si>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</si>
  <si>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</si>
  <si>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</si>
  <si>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</si>
  <si>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</si>
  <si>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</si>
  <si>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</si>
  <si>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</si>
  <si>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</si>
  <si>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</si>
  <si>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</si>
  <si>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</si>
  <si>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</si>
  <si>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</si>
  <si>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</si>
  <si>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</si>
  <si>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</si>
  <si>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</si>
  <si>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</si>
  <si>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</si>
  <si>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</si>
  <si>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</si>
  <si>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</si>
  <si>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</si>
  <si>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</si>
  <si>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</si>
  <si>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</si>
  <si>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</si>
  <si>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</si>
  <si>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</si>
  <si>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</si>
  <si>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</si>
  <si>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</si>
  <si>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</si>
  <si>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</si>
  <si>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</si>
  <si>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</si>
  <si>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</si>
  <si>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</si>
  <si>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</si>
  <si>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</si>
  <si>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</si>
  <si>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</si>
  <si>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</si>
  <si>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</si>
  <si>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</si>
  <si>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</si>
  <si>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</si>
  <si>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</si>
  <si>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</si>
  <si>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</si>
  <si>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</si>
  <si>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</si>
  <si>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</si>
  <si>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</si>
  <si>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</si>
  <si>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</si>
  <si>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</si>
  <si>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</si>
  <si>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</si>
  <si>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</si>
  <si>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</si>
  <si>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</si>
  <si>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</si>
  <si>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</si>
  <si>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</si>
  <si>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</si>
  <si>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</si>
  <si>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</si>
  <si>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</si>
  <si>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</si>
  <si>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</si>
  <si>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</si>
  <si>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</si>
  <si>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</si>
  <si>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</si>
  <si>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</si>
  <si>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</si>
  <si>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</si>
  <si>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</si>
  <si>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</si>
  <si>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</si>
  <si>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</si>
  <si>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</si>
  <si>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</si>
  <si>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</si>
  <si>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</si>
  <si>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</si>
  <si>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</si>
  <si>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</si>
  <si>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</si>
  <si>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</si>
  <si>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</si>
  <si>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</si>
  <si>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</si>
  <si>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</si>
  <si>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</si>
  <si>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</si>
  <si>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</si>
  <si>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</si>
  <si>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</si>
  <si>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</si>
  <si>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</si>
  <si>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</si>
  <si>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</si>
  <si>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</si>
  <si>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</si>
  <si>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</si>
  <si>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</si>
  <si>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</si>
  <si>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</si>
  <si>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</si>
  <si>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</si>
  <si>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</si>
  <si>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</si>
  <si>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</si>
  <si>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</si>
  <si>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</si>
  <si>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</si>
  <si>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</si>
  <si>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</si>
  <si>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</si>
  <si>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</si>
  <si>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</si>
  <si>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</si>
  <si>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</si>
  <si>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</si>
  <si>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</si>
  <si>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</si>
  <si>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</si>
  <si>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</si>
  <si>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</si>
  <si>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</si>
  <si>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</si>
  <si>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</si>
  <si>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</si>
  <si>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</si>
  <si>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</si>
  <si>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</si>
  <si>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</si>
  <si>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</si>
  <si>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</si>
  <si>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</si>
  <si>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</si>
  <si>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</si>
  <si>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</si>
  <si>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</si>
  <si>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</si>
  <si>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</si>
  <si>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</si>
  <si>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</si>
  <si>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</si>
  <si>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</si>
  <si>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</si>
  <si>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</si>
  <si>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</si>
  <si>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</si>
  <si>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</si>
  <si>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</si>
  <si>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</si>
  <si>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</si>
  <si>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</si>
  <si>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</si>
  <si>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</si>
  <si>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</si>
  <si>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</si>
  <si>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</si>
  <si>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</si>
  <si>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</si>
  <si>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</si>
  <si>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</si>
  <si>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</si>
  <si>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</si>
  <si>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</si>
  <si>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</si>
  <si>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</si>
  <si>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</si>
  <si>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</si>
  <si>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</si>
  <si>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</si>
  <si>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</si>
  <si>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</si>
  <si>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</si>
  <si>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</si>
  <si>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</si>
  <si>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</si>
  <si>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</si>
  <si>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</si>
  <si>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</si>
  <si>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</si>
  <si>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</si>
  <si>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</si>
  <si>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</si>
  <si>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</si>
  <si>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</si>
  <si>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</si>
  <si>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</si>
  <si>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</si>
  <si>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</si>
  <si>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</si>
  <si>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</si>
  <si>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</si>
  <si>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</si>
  <si>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</si>
  <si>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</si>
  <si>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</si>
  <si>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</si>
  <si>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</si>
  <si>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</si>
  <si>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</si>
  <si>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</si>
  <si>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</si>
  <si>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</si>
  <si>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</si>
  <si>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</si>
  <si>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</si>
  <si>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</si>
  <si>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</si>
  <si>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</si>
  <si>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</si>
  <si>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</si>
  <si>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</si>
  <si>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</si>
  <si>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</si>
  <si>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</si>
  <si>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</si>
  <si>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</si>
  <si>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</si>
  <si>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</si>
  <si>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</si>
  <si>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</si>
  <si>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</si>
  <si>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</si>
  <si>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</si>
  <si>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</si>
  <si>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</si>
  <si>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</si>
  <si>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</si>
  <si>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</si>
  <si>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</si>
  <si>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</si>
  <si>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</si>
  <si>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</si>
  <si>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</si>
  <si>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</si>
  <si>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</si>
  <si>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</si>
  <si>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</si>
  <si>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</si>
  <si>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</si>
  <si>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</si>
  <si>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</si>
  <si>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</si>
  <si>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</si>
  <si>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</si>
  <si>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</si>
  <si>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</si>
  <si>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</si>
  <si>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</si>
  <si>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</si>
  <si>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</si>
  <si>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</si>
  <si>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</si>
  <si>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</si>
  <si>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</si>
  <si>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</si>
  <si>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</si>
  <si>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</si>
  <si>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</si>
  <si>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</si>
  <si>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</si>
  <si>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</si>
  <si>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</si>
  <si>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</si>
  <si>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</si>
  <si>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</si>
  <si>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</si>
  <si>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</si>
  <si>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</si>
  <si>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</si>
  <si>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</si>
  <si>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</si>
  <si>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</si>
  <si>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</si>
  <si>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</si>
  <si>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</si>
  <si>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</si>
  <si>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</si>
  <si>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</si>
  <si>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</si>
  <si>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</si>
  <si>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</si>
  <si>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</si>
  <si>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</si>
  <si>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</si>
  <si>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</si>
  <si>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</si>
  <si>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</si>
  <si>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</si>
  <si>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</si>
  <si>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</si>
  <si>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</si>
  <si>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</si>
  <si>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</si>
  <si>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</si>
  <si>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</si>
  <si>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</si>
  <si>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</si>
  <si>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</si>
  <si>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</si>
  <si>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</si>
  <si>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</si>
  <si>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</si>
  <si>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</si>
  <si>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</si>
  <si>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</si>
  <si>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</si>
  <si>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</si>
  <si>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</si>
  <si>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</si>
  <si>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</si>
  <si>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</si>
  <si>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</si>
  <si>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</si>
  <si>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</si>
  <si>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</si>
  <si>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</si>
  <si>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</si>
  <si>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</si>
  <si>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</si>
  <si>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</si>
  <si>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</si>
  <si>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</si>
  <si>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</si>
  <si>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</si>
  <si>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</si>
  <si>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</si>
  <si>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</si>
  <si>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</si>
  <si>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</si>
  <si>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</si>
  <si>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</si>
  <si>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</si>
  <si>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</si>
  <si>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</si>
  <si>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</si>
  <si>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</si>
  <si>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</si>
  <si>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</si>
  <si>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</si>
  <si>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</si>
  <si>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</si>
  <si>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</si>
  <si>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</si>
  <si>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</si>
  <si>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</si>
  <si>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</si>
  <si>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</si>
  <si>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</si>
  <si>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</si>
  <si>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</si>
  <si>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</si>
  <si>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</si>
  <si>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</si>
  <si>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</si>
  <si>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</si>
  <si>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</si>
  <si>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</si>
  <si>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</si>
  <si>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</si>
  <si>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</si>
  <si>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</si>
  <si>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</si>
  <si>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</si>
  <si>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</si>
  <si>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</si>
  <si>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</si>
  <si>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</si>
  <si>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</si>
  <si>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</si>
  <si>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</si>
  <si>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</si>
  <si>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</si>
  <si>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</si>
  <si>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</si>
  <si>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</si>
  <si>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</si>
  <si>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</si>
  <si>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</si>
  <si>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</si>
  <si>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</si>
  <si>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</si>
  <si>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</si>
  <si>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</si>
  <si>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</si>
  <si>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</si>
  <si>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</si>
  <si>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</si>
  <si>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</si>
  <si>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</si>
  <si>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</si>
  <si>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</si>
  <si>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</si>
  <si>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</si>
  <si>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</si>
  <si>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</si>
  <si>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</si>
  <si>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</si>
  <si>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</si>
  <si>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</si>
  <si>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</si>
  <si>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</si>
  <si>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</si>
  <si>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</si>
  <si>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</si>
  <si>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</si>
  <si>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</si>
  <si>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</si>
  <si>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</si>
  <si>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</si>
  <si>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</si>
  <si>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</si>
  <si>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</si>
  <si>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</si>
  <si>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</si>
  <si>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</si>
  <si>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</si>
  <si>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</si>
  <si>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</si>
  <si>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</si>
  <si>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</si>
  <si>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</si>
  <si>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</si>
  <si>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</si>
  <si>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</si>
  <si>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</si>
  <si>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</si>
  <si>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</si>
  <si>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</si>
  <si>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</si>
  <si>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</si>
  <si>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</si>
  <si>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</si>
  <si>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</si>
  <si>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</si>
  <si>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</si>
  <si>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</si>
  <si>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</si>
  <si>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</si>
  <si>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</si>
  <si>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</si>
  <si>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</si>
  <si>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</si>
  <si>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</si>
  <si>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</si>
  <si>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</si>
  <si>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</si>
  <si>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</si>
  <si>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</si>
  <si>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</si>
  <si>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</si>
  <si>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</si>
  <si>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</si>
  <si>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</si>
  <si>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</si>
  <si>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</si>
  <si>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</si>
  <si>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</si>
  <si>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</si>
  <si>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</si>
  <si>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</si>
  <si>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</si>
  <si>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</si>
  <si>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</si>
  <si>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</si>
  <si>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</si>
  <si>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</si>
  <si>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</si>
  <si>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</si>
  <si>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</si>
  <si>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</si>
  <si>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</si>
  <si>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</si>
  <si>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</si>
  <si>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</si>
  <si>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</si>
  <si>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</si>
  <si>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</si>
  <si>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</si>
  <si>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</si>
  <si>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</si>
  <si>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</si>
  <si>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</si>
  <si>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</si>
  <si>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</si>
  <si>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</si>
  <si>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</si>
  <si>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</si>
  <si>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</si>
  <si>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</si>
  <si>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</si>
  <si>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</si>
  <si>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</si>
  <si>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</si>
  <si>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</si>
  <si>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</si>
  <si>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</si>
  <si>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</si>
  <si>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</si>
  <si>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</si>
  <si>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</si>
  <si>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</si>
  <si>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</si>
  <si>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</si>
  <si>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</si>
  <si>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</si>
  <si>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</si>
  <si>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</si>
  <si>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</si>
  <si>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</si>
  <si>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</si>
  <si>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</si>
  <si>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</si>
  <si>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</si>
  <si>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</si>
  <si>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</si>
  <si>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</si>
  <si>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</si>
  <si>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</si>
  <si>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</si>
  <si>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</si>
  <si>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</si>
  <si>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</si>
  <si>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</si>
  <si>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</si>
  <si>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</si>
  <si>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</si>
  <si>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</si>
  <si>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</si>
  <si>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</si>
  <si>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</si>
  <si>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</si>
  <si>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</si>
  <si>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</si>
  <si>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</si>
  <si>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</si>
  <si>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</si>
  <si>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</si>
  <si>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</si>
  <si>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</si>
  <si>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</si>
  <si>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</si>
  <si>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</si>
  <si>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</si>
  <si>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</si>
  <si>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</si>
  <si>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</si>
  <si>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</si>
  <si>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</si>
  <si>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</si>
  <si>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</si>
  <si>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</si>
  <si>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</si>
  <si>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</si>
  <si>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</si>
  <si>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</si>
  <si>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</si>
  <si>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</si>
  <si>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</si>
  <si>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</si>
  <si>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</si>
  <si>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</si>
  <si>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</si>
  <si>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</si>
  <si>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</si>
  <si>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</si>
  <si>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</si>
  <si>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</si>
  <si>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</si>
  <si>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</si>
  <si>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</si>
  <si>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</si>
  <si>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</si>
  <si>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</si>
  <si>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</si>
  <si>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</si>
  <si>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</si>
  <si>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</si>
  <si>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</si>
  <si>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</si>
  <si>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</si>
  <si>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</si>
  <si>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</si>
  <si>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</si>
  <si>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</si>
  <si>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</si>
  <si>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</si>
  <si>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</si>
  <si>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</si>
  <si>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</si>
  <si>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</si>
  <si>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</si>
  <si>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</si>
  <si>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</si>
  <si>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</si>
  <si>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</si>
  <si>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</si>
  <si>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</si>
  <si>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</si>
  <si>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</si>
  <si>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</si>
  <si>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</si>
  <si>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</si>
  <si>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</si>
  <si>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</si>
  <si>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</si>
  <si>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</si>
  <si>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</si>
  <si>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</si>
  <si>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</si>
  <si>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</si>
  <si>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</si>
  <si>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</si>
  <si>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</si>
  <si>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</si>
  <si>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</si>
  <si>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</si>
  <si>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</si>
  <si>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</si>
  <si>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</si>
  <si>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</si>
  <si>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</si>
  <si>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</si>
  <si>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</si>
  <si>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</si>
  <si>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</si>
  <si>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</si>
  <si>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</si>
  <si>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</si>
  <si>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</si>
  <si>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</si>
  <si>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</si>
  <si>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</si>
  <si>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</si>
  <si>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</si>
  <si>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</si>
  <si>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</si>
  <si>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</si>
  <si>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</si>
  <si>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</si>
  <si>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</si>
  <si>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</si>
  <si>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</si>
  <si>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</si>
  <si>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</si>
  <si>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</si>
  <si>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</si>
  <si>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</si>
  <si>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</si>
  <si>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</si>
  <si>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</si>
  <si>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</si>
  <si>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</si>
  <si>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</si>
  <si>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</si>
  <si>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</si>
  <si>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</si>
  <si>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</si>
  <si>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</si>
  <si>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</si>
  <si>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</si>
  <si>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</si>
  <si>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</si>
  <si>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</si>
  <si>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</si>
  <si>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</si>
  <si>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</si>
  <si>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</si>
  <si>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</si>
  <si>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</si>
  <si>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</si>
  <si>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</si>
  <si>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</si>
  <si>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</si>
  <si>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</si>
  <si>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</si>
  <si>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</si>
  <si>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</si>
  <si>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</si>
  <si>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</si>
  <si>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</si>
  <si>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</si>
  <si>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</si>
  <si>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</si>
  <si>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</si>
  <si>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</si>
  <si>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</si>
  <si>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</si>
  <si>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</si>
  <si>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</si>
  <si>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</si>
  <si>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</si>
  <si>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</si>
  <si>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</si>
  <si>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</si>
  <si>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</si>
  <si>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</si>
  <si>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</si>
  <si>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</si>
  <si>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</si>
  <si>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</si>
  <si>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</si>
  <si>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</si>
  <si>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</si>
  <si>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</si>
  <si>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</si>
  <si>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</si>
  <si>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</si>
  <si>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</si>
  <si>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</si>
  <si>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</si>
  <si>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</si>
  <si>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</si>
  <si>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</si>
  <si>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</si>
  <si>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</si>
  <si>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</si>
  <si>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</si>
  <si>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</si>
  <si>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</si>
  <si>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</si>
  <si>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</si>
  <si>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</si>
  <si>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</si>
  <si>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</si>
  <si>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</si>
  <si>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</si>
  <si>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</si>
  <si>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</si>
  <si>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</si>
  <si>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</si>
  <si>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</si>
  <si>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</si>
  <si>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</si>
  <si>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</si>
  <si>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</si>
  <si>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</si>
  <si>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</si>
  <si>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</si>
  <si>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</si>
  <si>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</si>
  <si>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</si>
  <si>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</si>
  <si>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</si>
  <si>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</si>
  <si>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</si>
  <si>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</si>
  <si>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</si>
  <si>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</si>
  <si>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</si>
  <si>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</si>
  <si>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</si>
  <si>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</si>
  <si>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</si>
  <si>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</si>
  <si>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</si>
  <si>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</si>
  <si>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</si>
  <si>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</si>
  <si>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</si>
  <si>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</si>
  <si>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</si>
  <si>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</si>
  <si>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</si>
  <si>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</si>
  <si>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</si>
  <si>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</si>
  <si>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</si>
  <si>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</si>
  <si>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</si>
  <si>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</si>
  <si>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</si>
  <si>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</si>
  <si>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</si>
  <si>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</si>
  <si>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</si>
  <si>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</si>
  <si>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</si>
  <si>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</si>
  <si>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</si>
  <si>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</si>
  <si>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</si>
  <si>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</si>
  <si>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</si>
  <si>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</si>
  <si>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</si>
  <si>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</si>
  <si>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</si>
  <si>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</si>
  <si>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</si>
  <si>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</si>
  <si>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</si>
  <si>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</si>
  <si>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</si>
  <si>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</si>
  <si>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</si>
  <si>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</si>
  <si>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</si>
  <si>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</si>
  <si>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</si>
  <si>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</si>
  <si>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</si>
  <si>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</si>
  <si>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</si>
  <si>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</si>
  <si>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</si>
  <si>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</si>
  <si>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</si>
  <si>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</si>
  <si>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</si>
  <si>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</si>
  <si>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</si>
  <si>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</si>
  <si>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</si>
  <si>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</si>
  <si>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</si>
  <si>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</si>
  <si>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</si>
  <si>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</si>
  <si>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</si>
  <si>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</si>
  <si>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</si>
  <si>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</si>
  <si>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</si>
  <si>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</si>
  <si>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</si>
  <si>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</si>
  <si>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</si>
  <si>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</si>
  <si>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</si>
  <si>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</si>
  <si>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</si>
  <si>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</si>
  <si>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</si>
  <si>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</si>
  <si>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</si>
  <si>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</si>
  <si>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</si>
  <si>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</si>
  <si>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</si>
  <si>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</si>
  <si>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</si>
  <si>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</si>
  <si>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</si>
  <si>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</si>
  <si>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</si>
  <si>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</si>
  <si>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</si>
  <si>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</si>
  <si>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</si>
  <si>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</si>
  <si>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</si>
  <si>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</si>
  <si>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</si>
  <si>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</si>
  <si>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</si>
  <si>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</si>
  <si>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</si>
  <si>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</si>
  <si>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</si>
  <si>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</si>
  <si>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</si>
  <si>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</si>
  <si>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</si>
  <si>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</si>
  <si>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</si>
  <si>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</si>
  <si>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</si>
  <si>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</si>
  <si>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</si>
  <si>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</si>
  <si>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</si>
  <si>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</si>
  <si>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</si>
  <si>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</si>
  <si>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</si>
  <si>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</si>
  <si>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</si>
  <si>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</si>
  <si>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</si>
  <si>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</si>
  <si>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</si>
  <si>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</si>
  <si>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</si>
  <si>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</si>
  <si>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</si>
  <si>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</si>
  <si>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</si>
  <si>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</si>
  <si>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</si>
  <si>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</si>
  <si>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</si>
  <si>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</si>
  <si>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</si>
  <si>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</si>
  <si>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</si>
  <si>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</si>
  <si>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</si>
  <si>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</si>
  <si>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</si>
  <si>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</si>
  <si>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</si>
  <si>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</si>
  <si>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</si>
  <si>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</si>
  <si>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</si>
  <si>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</si>
  <si>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</si>
  <si>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</si>
  <si>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</si>
  <si>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</si>
  <si>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</si>
  <si>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</si>
  <si>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</si>
  <si>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</si>
  <si>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</si>
  <si>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</si>
  <si>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</si>
  <si>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</si>
  <si>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</si>
  <si>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</si>
  <si>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</si>
  <si>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</si>
  <si>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</si>
  <si>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</si>
  <si>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</si>
  <si>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</si>
  <si>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</si>
  <si>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</si>
  <si>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</si>
  <si>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</si>
  <si>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</si>
  <si>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</si>
  <si>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</si>
  <si>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</si>
  <si>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</si>
  <si>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</si>
  <si>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</si>
  <si>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</si>
  <si>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</si>
  <si>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</si>
  <si>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</si>
  <si>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</si>
  <si>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</si>
  <si>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</si>
  <si>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</si>
  <si>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</si>
  <si>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</si>
  <si>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</si>
  <si>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</si>
  <si>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</si>
  <si>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</si>
  <si>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</si>
  <si>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</si>
  <si>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</si>
  <si>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</si>
  <si>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</si>
  <si>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</si>
  <si>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</si>
  <si>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</si>
  <si>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</si>
  <si>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</si>
  <si>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</si>
  <si>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</si>
  <si>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</si>
  <si>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</si>
  <si>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</si>
  <si>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</si>
  <si>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</si>
  <si>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</si>
  <si>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</si>
  <si>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</si>
  <si>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</si>
  <si>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</si>
  <si>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</si>
  <si>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</si>
  <si>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</si>
  <si>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</si>
  <si>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</si>
  <si>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</si>
  <si>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</si>
  <si>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</si>
  <si>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</si>
  <si>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</si>
  <si>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</si>
  <si>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</si>
  <si>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</si>
  <si>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</si>
  <si>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</si>
  <si>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</si>
  <si>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</si>
  <si>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</si>
  <si>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</si>
  <si>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</si>
  <si>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</si>
  <si>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</si>
  <si>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</si>
  <si>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</si>
  <si>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</si>
  <si>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</si>
  <si>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</si>
  <si>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</si>
  <si>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</si>
  <si>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</si>
  <si>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</si>
  <si>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</si>
  <si>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</si>
  <si>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</si>
  <si>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</si>
  <si>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</si>
  <si>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</si>
  <si>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</si>
  <si>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</si>
  <si>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</si>
  <si>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</si>
  <si>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</si>
  <si>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</si>
  <si>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</si>
  <si>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</si>
  <si>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</si>
  <si>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</si>
  <si>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</si>
  <si>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</si>
  <si>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</si>
  <si>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</si>
  <si>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</si>
  <si>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</si>
  <si>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</si>
  <si>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</si>
  <si>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</si>
  <si>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</si>
  <si>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</si>
  <si>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</si>
  <si>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</si>
  <si>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</si>
  <si>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</si>
  <si>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</si>
  <si>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</si>
  <si>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</si>
  <si>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</si>
  <si>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</si>
  <si>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</si>
  <si>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</si>
  <si>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</si>
  <si>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</si>
  <si>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</si>
  <si>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</si>
  <si>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</si>
  <si>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</si>
  <si>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</si>
  <si>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</si>
  <si>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</si>
  <si>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</si>
  <si>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</si>
  <si>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</si>
  <si>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</si>
  <si>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</si>
  <si>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</si>
  <si>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</si>
  <si>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</si>
  <si>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</si>
  <si>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</si>
  <si>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</si>
  <si>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</si>
  <si>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</si>
  <si>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</si>
  <si>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</si>
  <si>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</si>
  <si>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</si>
  <si>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</si>
  <si>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</si>
  <si>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</si>
  <si>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</si>
  <si>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</si>
  <si>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</si>
  <si>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</si>
  <si>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</si>
  <si>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</si>
  <si>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</si>
  <si>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</si>
  <si>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</si>
  <si>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</si>
  <si>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</si>
  <si>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</si>
  <si>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</si>
  <si>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</si>
  <si>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</si>
  <si>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</si>
  <si>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</si>
  <si>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</si>
  <si>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</si>
  <si>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</si>
  <si>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</si>
  <si>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</si>
  <si>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</si>
  <si>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</si>
  <si>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</si>
  <si>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</si>
  <si>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</si>
  <si>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</si>
  <si>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</si>
  <si>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</si>
  <si>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</si>
  <si>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</si>
  <si>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</si>
  <si>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</si>
  <si>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</si>
  <si>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</si>
  <si>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</si>
  <si>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</si>
  <si>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</si>
  <si>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</si>
  <si>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</si>
  <si>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</si>
  <si>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</si>
  <si>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</si>
  <si>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</si>
  <si>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</si>
  <si>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</si>
  <si>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</si>
  <si>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</si>
  <si>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</si>
  <si>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</si>
  <si>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</si>
  <si>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</si>
  <si>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</si>
  <si>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</si>
  <si>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</si>
  <si>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</si>
  <si>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</si>
  <si>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</si>
  <si>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</si>
  <si>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</si>
  <si>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</si>
  <si>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</si>
  <si>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</si>
  <si>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</si>
  <si>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</si>
  <si>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</si>
  <si>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</si>
  <si>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</si>
  <si>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</si>
  <si>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</si>
  <si>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</si>
  <si>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</si>
  <si>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</si>
  <si>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</si>
  <si>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</si>
  <si>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</si>
  <si>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</si>
  <si>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</si>
  <si>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</si>
  <si>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</si>
  <si>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</si>
  <si>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</si>
  <si>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</si>
  <si>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</si>
  <si>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</si>
  <si>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</si>
  <si>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</si>
  <si>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</si>
  <si>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</si>
  <si>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</si>
  <si>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</si>
  <si>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</si>
  <si>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</si>
  <si>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</si>
  <si>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</si>
  <si>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</si>
  <si>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</si>
  <si>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</si>
  <si>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</si>
  <si>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</si>
  <si>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</si>
  <si>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</si>
  <si>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</si>
  <si>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</si>
  <si>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</si>
  <si>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</si>
  <si>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</si>
  <si>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</si>
  <si>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</si>
  <si>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</si>
  <si>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</si>
  <si>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</si>
  <si>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</si>
  <si>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</si>
  <si>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</si>
  <si>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</si>
  <si>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</si>
  <si>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</si>
  <si>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</si>
  <si>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</si>
  <si>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</si>
  <si>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</si>
  <si>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</si>
  <si>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</si>
  <si>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</si>
  <si>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</si>
  <si>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</si>
  <si>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</si>
  <si>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</si>
  <si>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</si>
  <si>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</si>
  <si>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</si>
  <si>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</si>
  <si>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</si>
  <si>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</si>
  <si>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</si>
  <si>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</si>
  <si>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</si>
  <si>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</si>
  <si>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</si>
  <si>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</si>
  <si>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</si>
  <si>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</si>
  <si>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</si>
  <si>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</si>
  <si>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</si>
  <si>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</si>
  <si>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</si>
  <si>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</si>
  <si>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</si>
  <si>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</si>
  <si>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</si>
  <si>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</si>
  <si>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</si>
  <si>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</si>
  <si>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</si>
  <si>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</si>
  <si>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</si>
  <si>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</si>
  <si>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</si>
  <si>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</si>
  <si>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</si>
  <si>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</si>
  <si>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</si>
  <si>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</si>
  <si>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</si>
  <si>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</si>
  <si>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</si>
  <si>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</si>
  <si>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</si>
  <si>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</si>
  <si>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</si>
  <si>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</si>
  <si>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</si>
  <si>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</si>
  <si>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</si>
  <si>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</si>
  <si>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</si>
  <si>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</si>
  <si>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</si>
  <si>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</si>
  <si>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</si>
  <si>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</si>
  <si>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</si>
  <si>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</si>
  <si>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</si>
  <si>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</si>
  <si>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</si>
  <si>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</si>
  <si>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</si>
  <si>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</si>
  <si>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</si>
  <si>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</si>
  <si>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</si>
  <si>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</si>
  <si>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</si>
  <si>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</si>
  <si>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</si>
  <si>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</si>
  <si>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</si>
  <si>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</si>
  <si>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</si>
  <si>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</si>
  <si>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</si>
  <si>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</si>
  <si>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</si>
  <si>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</si>
  <si>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</si>
  <si>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</si>
  <si>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</si>
  <si>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</si>
  <si>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</si>
  <si>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</si>
  <si>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</si>
  <si>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</si>
  <si>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</si>
  <si>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</si>
  <si>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</si>
  <si>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</si>
  <si>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</si>
  <si>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</si>
  <si>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</si>
  <si>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</si>
  <si>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</si>
  <si>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</si>
  <si>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</si>
  <si>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</si>
  <si>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</si>
  <si>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</si>
  <si>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</si>
  <si>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</si>
  <si>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</si>
  <si>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</si>
  <si>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</si>
  <si>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</si>
  <si>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</si>
  <si>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</si>
  <si>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</si>
  <si>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</si>
  <si>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</si>
  <si>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</si>
  <si>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</si>
  <si>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</si>
  <si>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</si>
  <si>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</si>
  <si>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</si>
  <si>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</si>
  <si>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</si>
  <si>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</si>
  <si>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</si>
  <si>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</si>
  <si>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</si>
  <si>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</si>
  <si>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</si>
  <si>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</si>
  <si>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</si>
  <si>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</si>
  <si>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</si>
  <si>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</si>
  <si>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</si>
  <si>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</si>
  <si>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</si>
  <si>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</si>
  <si>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</si>
  <si>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</si>
  <si>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</si>
  <si>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</si>
  <si>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</si>
  <si>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</si>
  <si>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</si>
  <si>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</si>
  <si>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</si>
  <si>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</si>
  <si>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</si>
  <si>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</si>
  <si>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</si>
  <si>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</si>
  <si>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</si>
  <si>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</si>
  <si>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</si>
  <si>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</si>
  <si>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</si>
  <si>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</si>
  <si>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</si>
  <si>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</si>
  <si>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</si>
  <si>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</si>
  <si>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</si>
  <si>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</si>
  <si>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</si>
  <si>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</si>
  <si>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</si>
  <si>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</si>
  <si>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</si>
  <si>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</si>
  <si>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</si>
  <si>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</si>
  <si>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</si>
  <si>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</si>
  <si>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</si>
  <si>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</si>
  <si>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</si>
  <si>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</si>
  <si>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</si>
  <si>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</si>
  <si>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</si>
  <si>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</si>
  <si>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</si>
  <si>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</si>
  <si>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</si>
  <si>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</si>
  <si>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</si>
  <si>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</si>
  <si>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</si>
  <si>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</si>
  <si>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</si>
  <si>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</si>
  <si>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</si>
  <si>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</si>
  <si>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</si>
  <si>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</si>
  <si>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</si>
  <si>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</si>
  <si>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</si>
  <si>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</si>
  <si>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</si>
  <si>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</si>
  <si>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</si>
  <si>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</si>
  <si>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</si>
  <si>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</si>
  <si>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</si>
  <si>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</si>
  <si>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</si>
  <si>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</si>
  <si>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</si>
  <si>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</si>
  <si>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</si>
  <si>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</si>
  <si>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</si>
  <si>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</si>
  <si>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</si>
  <si>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</si>
  <si>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</si>
  <si>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</si>
  <si>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</si>
  <si>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</si>
  <si>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</si>
  <si>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</si>
  <si>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</si>
  <si>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</si>
  <si>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</si>
  <si>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</si>
  <si>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</si>
  <si>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</si>
  <si>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</si>
  <si>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</si>
  <si>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</si>
  <si>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</si>
  <si>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</si>
  <si>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</si>
  <si>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</si>
  <si>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</si>
  <si>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</si>
  <si>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</si>
  <si>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</si>
  <si>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</si>
  <si>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</si>
  <si>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</si>
  <si>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</si>
  <si>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</si>
  <si>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</si>
  <si>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</si>
  <si>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</si>
  <si>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</si>
  <si>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</si>
  <si>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</si>
  <si>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</si>
  <si>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</si>
  <si>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</si>
  <si>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</si>
  <si>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</si>
  <si>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</si>
  <si>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</si>
  <si>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</si>
  <si>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</si>
  <si>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</si>
  <si>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</si>
  <si>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</si>
  <si>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</si>
  <si>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</si>
  <si>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</si>
  <si>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</si>
  <si>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</si>
  <si>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</si>
  <si>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</si>
  <si>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</si>
  <si>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</si>
  <si>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</si>
  <si>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</si>
  <si>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</si>
  <si>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</si>
  <si>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</si>
  <si>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</si>
  <si>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</si>
  <si>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</si>
  <si>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</si>
  <si>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</si>
  <si>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</si>
  <si>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</si>
  <si>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</si>
  <si>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</si>
  <si>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</si>
  <si>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</si>
  <si>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</si>
  <si>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</si>
  <si>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</si>
  <si>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</si>
  <si>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</si>
  <si>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</si>
  <si>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</si>
  <si>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</si>
  <si>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</si>
  <si>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</si>
  <si>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</si>
  <si>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</si>
  <si>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</si>
  <si>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</si>
  <si>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</si>
  <si>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</si>
  <si>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</si>
  <si>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</si>
  <si>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</si>
  <si>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</si>
  <si>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</si>
  <si>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</si>
  <si>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</si>
  <si>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</si>
  <si>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</si>
  <si>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</si>
  <si>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</si>
  <si>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</si>
  <si>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</si>
  <si>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</si>
  <si>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</si>
  <si>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</si>
  <si>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</si>
  <si>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</si>
  <si>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</si>
  <si>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</si>
  <si>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</si>
  <si>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</si>
  <si>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</si>
  <si>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</si>
  <si>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</si>
  <si>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</si>
  <si>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</si>
  <si>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</si>
  <si>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</si>
  <si>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</si>
  <si>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</si>
  <si>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</si>
  <si>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</si>
  <si>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</si>
  <si>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</si>
  <si>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</si>
  <si>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</si>
  <si>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</si>
  <si>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</si>
  <si>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</si>
  <si>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</si>
  <si>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</si>
  <si>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</si>
  <si>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</si>
  <si>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</si>
  <si>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</si>
  <si>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</si>
  <si>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</si>
  <si>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</si>
  <si>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</si>
  <si>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</si>
  <si>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</si>
  <si>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</si>
  <si>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</si>
  <si>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</si>
  <si>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</si>
  <si>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</si>
  <si>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</si>
  <si>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</si>
  <si>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</si>
  <si>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</si>
  <si>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</si>
  <si>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</si>
  <si>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</si>
  <si>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</si>
  <si>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</si>
  <si>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</si>
  <si>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</si>
  <si>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</si>
  <si>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</si>
  <si>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</si>
  <si>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</si>
  <si>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</si>
  <si>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</si>
  <si>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</si>
  <si>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</si>
  <si>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</si>
  <si>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</si>
  <si>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</si>
  <si>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</si>
  <si>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</si>
  <si>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</si>
  <si>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</si>
  <si>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</si>
  <si>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</si>
  <si>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</si>
  <si>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</si>
  <si>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</si>
  <si>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</si>
  <si>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</si>
  <si>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</si>
  <si>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</si>
  <si>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</si>
  <si>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</si>
  <si>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</si>
  <si>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</si>
  <si>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</si>
  <si>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</si>
  <si>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</si>
  <si>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</si>
  <si>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</si>
  <si>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</si>
  <si>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</si>
  <si>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</si>
  <si>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</si>
  <si>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</si>
  <si>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</si>
  <si>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</si>
  <si>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</si>
  <si>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</si>
  <si>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</si>
  <si>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</si>
  <si>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</si>
  <si>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</si>
  <si>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</si>
  <si>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</si>
  <si>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</si>
  <si>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</si>
  <si>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</si>
  <si>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</si>
  <si>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</si>
  <si>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</si>
  <si>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</si>
  <si>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</si>
  <si>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</si>
  <si>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</si>
  <si>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</si>
  <si>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</si>
  <si>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</si>
  <si>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</si>
  <si>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</si>
  <si>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</si>
  <si>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</si>
  <si>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</si>
  <si>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</si>
  <si>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</si>
  <si>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</si>
  <si>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</si>
  <si>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</si>
  <si>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</si>
  <si>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</si>
  <si>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</si>
  <si>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</si>
  <si>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</si>
  <si>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</si>
  <si>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</si>
  <si>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</si>
  <si>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</si>
  <si>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</si>
  <si>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</si>
  <si>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</si>
  <si>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</si>
  <si>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</si>
  <si>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</si>
  <si>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</si>
  <si>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</si>
  <si>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</si>
  <si>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</si>
  <si>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</si>
  <si>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</si>
  <si>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</si>
  <si>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</si>
  <si>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</si>
  <si>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</si>
  <si>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</si>
  <si>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</si>
  <si>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</si>
  <si>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</si>
  <si>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</si>
  <si>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</si>
  <si>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</si>
  <si>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</si>
  <si>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</si>
  <si>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</si>
  <si>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</si>
  <si>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</si>
  <si>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</si>
  <si>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</si>
  <si>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</si>
  <si>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</si>
  <si>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</si>
  <si>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</si>
  <si>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</si>
  <si>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</si>
  <si>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</si>
  <si>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</si>
  <si>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</si>
  <si>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</si>
  <si>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</si>
  <si>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</si>
  <si>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</si>
  <si>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</si>
  <si>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</si>
  <si>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</si>
  <si>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</si>
  <si>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</si>
  <si>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</si>
  <si>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</si>
  <si>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</si>
  <si>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</si>
  <si>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</si>
  <si>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</si>
  <si>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</si>
  <si>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</si>
  <si>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</si>
  <si>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</si>
  <si>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</si>
  <si>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</si>
  <si>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</si>
  <si>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</si>
  <si>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</si>
  <si>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</si>
  <si>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</si>
  <si>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</si>
  <si>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</si>
  <si>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</si>
  <si>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</si>
  <si>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</si>
  <si>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</si>
  <si>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</si>
  <si>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</si>
  <si>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</si>
  <si>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</si>
  <si>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</si>
  <si>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</si>
  <si>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</si>
  <si>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</si>
  <si>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</si>
  <si>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</si>
  <si>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</si>
  <si>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</si>
  <si>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</si>
  <si>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</si>
  <si>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</si>
  <si>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</si>
  <si>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</si>
  <si>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</si>
  <si>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</si>
  <si>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</si>
  <si>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</si>
  <si>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</si>
  <si>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</si>
  <si>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</si>
  <si>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</si>
  <si>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</si>
  <si>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</si>
  <si>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</si>
  <si>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</si>
  <si>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</si>
  <si>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</si>
  <si>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</si>
  <si>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</si>
  <si>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</si>
  <si>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</si>
  <si>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</si>
  <si>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</si>
  <si>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</si>
  <si>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</si>
  <si>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</si>
  <si>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</si>
  <si>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</si>
  <si>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</si>
  <si>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</si>
  <si>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</si>
  <si>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</si>
  <si>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</si>
  <si>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</si>
  <si>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</si>
  <si>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</si>
  <si>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</si>
  <si>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</si>
  <si>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</si>
  <si>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</si>
  <si>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</si>
  <si>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</si>
  <si>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</si>
  <si>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</si>
  <si>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</si>
  <si>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</si>
  <si>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</si>
  <si>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</si>
  <si>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</si>
  <si>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</si>
  <si>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</si>
  <si>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</si>
  <si>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</si>
  <si>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</si>
  <si>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</si>
  <si>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</si>
  <si>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</si>
  <si>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</si>
  <si>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</si>
  <si>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</si>
  <si>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</si>
  <si>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</si>
  <si>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</si>
  <si>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</si>
  <si>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</si>
  <si>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</si>
  <si>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</si>
  <si>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</si>
  <si>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</si>
  <si>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</si>
  <si>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</si>
  <si>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</si>
  <si>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</si>
  <si>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</si>
  <si>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</si>
  <si>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</si>
  <si>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</si>
  <si>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</si>
  <si>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</si>
  <si>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</si>
  <si>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</si>
  <si>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</si>
  <si>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</si>
  <si>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</si>
  <si>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</si>
  <si>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</si>
  <si>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</si>
  <si>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</si>
  <si>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</si>
  <si>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</si>
  <si>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</si>
  <si>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</si>
  <si>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</si>
  <si>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</si>
  <si>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</si>
  <si>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</si>
  <si>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</si>
  <si>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</si>
  <si>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</si>
  <si>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</si>
  <si>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</si>
  <si>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</si>
  <si>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</si>
  <si>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</si>
  <si>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</si>
  <si>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</si>
  <si>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</si>
  <si>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</si>
  <si>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</si>
  <si>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</si>
  <si>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</si>
  <si>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</si>
  <si>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</si>
  <si>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</si>
  <si>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</si>
  <si>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</si>
  <si>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</si>
  <si>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</si>
  <si>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</si>
  <si>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</si>
  <si>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</si>
  <si>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</si>
  <si>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</si>
  <si>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</si>
  <si>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</si>
  <si>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</si>
  <si>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</si>
  <si>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</si>
  <si>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</si>
  <si>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</si>
  <si>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</si>
  <si>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</si>
  <si>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</si>
  <si>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</si>
  <si>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</si>
  <si>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</si>
  <si>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</si>
  <si>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</si>
  <si>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</si>
  <si>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</si>
  <si>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</si>
  <si>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</si>
  <si>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</si>
  <si>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</si>
  <si>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</si>
  <si>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</si>
  <si>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</si>
  <si>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</si>
  <si>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</si>
  <si>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</si>
  <si>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</si>
  <si>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</si>
  <si>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</si>
  <si>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</si>
  <si>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</si>
  <si>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</si>
  <si>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</si>
  <si>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</si>
  <si>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</si>
  <si>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</si>
  <si>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</si>
  <si>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</si>
  <si>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</si>
  <si>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</si>
  <si>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</si>
  <si>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</si>
  <si>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</si>
  <si>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</si>
  <si>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</si>
  <si>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</si>
  <si>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</si>
  <si>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</si>
  <si>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</si>
  <si>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</si>
  <si>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</si>
  <si>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</si>
  <si>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</si>
  <si>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</si>
  <si>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</si>
  <si>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</si>
  <si>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</si>
  <si>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</si>
  <si>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</si>
  <si>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</si>
  <si>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</si>
  <si>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</si>
  <si>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</si>
  <si>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</si>
  <si>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</si>
  <si>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</si>
  <si>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</si>
  <si>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</si>
  <si>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</si>
  <si>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</si>
  <si>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</si>
  <si>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</si>
  <si>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</si>
  <si>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</si>
  <si>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</si>
  <si>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</si>
  <si>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</si>
  <si>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</si>
  <si>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</si>
  <si>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</si>
  <si>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</si>
  <si>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</si>
  <si>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</si>
  <si>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</si>
  <si>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</si>
  <si>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</si>
  <si>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</si>
  <si>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</si>
  <si>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</si>
  <si>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</si>
  <si>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</si>
  <si>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</si>
  <si>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</si>
  <si>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</si>
  <si>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</si>
  <si>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</si>
  <si>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</si>
  <si>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</si>
  <si>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</si>
  <si>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</si>
  <si>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</si>
  <si>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</si>
  <si>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</si>
  <si>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</si>
  <si>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</si>
  <si>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</si>
  <si>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</si>
  <si>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</si>
  <si>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</si>
  <si>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</si>
  <si>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</si>
  <si>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</si>
  <si>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</si>
  <si>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</si>
  <si>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</si>
  <si>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</si>
  <si>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</si>
  <si>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</si>
  <si>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</si>
  <si>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</si>
  <si>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</si>
  <si>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</si>
  <si>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</si>
  <si>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</si>
  <si>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</si>
  <si>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</si>
  <si>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</si>
  <si>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</si>
  <si>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</si>
  <si>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</si>
  <si>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</si>
  <si>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</si>
  <si>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</si>
  <si>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</si>
  <si>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</si>
  <si>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</si>
  <si>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</si>
  <si>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</si>
  <si>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</si>
  <si>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</si>
  <si>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</si>
  <si>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</si>
  <si>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</si>
  <si>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</si>
  <si>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</si>
  <si>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</si>
  <si>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</si>
  <si>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</si>
  <si>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</si>
  <si>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</si>
  <si>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</si>
  <si>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</si>
  <si>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</si>
  <si>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</si>
  <si>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</si>
  <si>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</si>
  <si>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</si>
  <si>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</si>
  <si>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</si>
  <si>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</si>
  <si>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</si>
  <si>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</si>
  <si>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</si>
  <si>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</si>
  <si>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</si>
  <si>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</si>
  <si>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</si>
  <si>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</si>
  <si>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</si>
  <si>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</si>
  <si>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</si>
  <si>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</si>
  <si>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</si>
  <si>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</si>
  <si>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</si>
  <si>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</si>
  <si>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</si>
  <si>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</si>
  <si>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</si>
  <si>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</si>
  <si>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</si>
  <si>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</si>
  <si>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</si>
  <si>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</si>
  <si>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</si>
  <si>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</si>
  <si>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</si>
  <si>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</si>
  <si>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</si>
  <si>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</si>
  <si>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</si>
  <si>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</si>
  <si>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</si>
  <si>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</si>
  <si>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</si>
  <si>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</si>
  <si>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</si>
  <si>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</si>
  <si>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</si>
  <si>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</si>
  <si>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</si>
  <si>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</si>
  <si>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</si>
  <si>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</si>
  <si>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</si>
  <si>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</si>
  <si>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</si>
  <si>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</si>
  <si>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</si>
  <si>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</si>
  <si>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</si>
  <si>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</si>
  <si>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</si>
  <si>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</si>
  <si>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</si>
  <si>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</si>
  <si>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</si>
  <si>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</si>
  <si>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</si>
  <si>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</si>
  <si>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</si>
  <si>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</si>
  <si>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</si>
  <si>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</si>
  <si>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</si>
  <si>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</si>
  <si>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</si>
  <si>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</si>
  <si>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</si>
  <si>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</si>
  <si>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</si>
  <si>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</si>
  <si>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</si>
  <si>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</si>
  <si>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</si>
  <si>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</si>
  <si>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</si>
  <si>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</si>
  <si>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</si>
  <si>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</si>
  <si>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</si>
  <si>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</si>
  <si>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</si>
  <si>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</si>
  <si>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</si>
  <si>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</si>
  <si>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</si>
  <si>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</si>
  <si>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</si>
  <si>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</si>
  <si>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</si>
  <si>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</si>
  <si>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</si>
  <si>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</si>
  <si>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</si>
  <si>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</si>
  <si>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</si>
  <si>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</si>
  <si>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</si>
  <si>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</si>
  <si>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</si>
  <si>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</si>
  <si>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</si>
  <si>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</si>
  <si>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</si>
  <si>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</si>
  <si>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</si>
  <si>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</si>
  <si>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</si>
  <si>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</si>
  <si>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</si>
  <si>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</si>
  <si>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</si>
  <si>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</si>
  <si>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</si>
  <si>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</si>
  <si>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</si>
  <si>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</si>
  <si>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</si>
  <si>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</si>
  <si>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</si>
  <si>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</si>
  <si>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</si>
  <si>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</si>
  <si>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</si>
  <si>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</si>
  <si>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</si>
  <si>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</si>
  <si>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</si>
  <si>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</si>
  <si>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</si>
  <si>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</si>
  <si>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</si>
  <si>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</si>
  <si>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</si>
  <si>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</si>
  <si>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</si>
  <si>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</si>
  <si>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</si>
  <si>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</si>
  <si>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</si>
  <si>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</si>
  <si>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</si>
  <si>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</si>
  <si>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</si>
  <si>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</si>
  <si>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</si>
  <si>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</si>
  <si>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</si>
  <si>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</si>
  <si>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</si>
  <si>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</si>
  <si>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</si>
  <si>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</si>
  <si>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</si>
  <si>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</si>
  <si>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</si>
  <si>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</si>
  <si>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</si>
  <si>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</si>
  <si>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</si>
  <si>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</si>
  <si>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</si>
  <si>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</si>
  <si>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</si>
  <si>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</si>
  <si>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</si>
  <si>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</si>
  <si>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</si>
  <si>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</si>
  <si>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</si>
  <si>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</si>
  <si>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</si>
  <si>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</si>
  <si>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</si>
  <si>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</si>
  <si>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</si>
  <si>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</si>
  <si>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</si>
  <si>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</si>
  <si>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</si>
  <si>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</si>
  <si>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</si>
  <si>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</si>
  <si>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</si>
  <si>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</si>
  <si>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</si>
  <si>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</si>
  <si>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</si>
  <si>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</si>
  <si>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</si>
  <si>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</si>
  <si>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</si>
  <si>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</si>
  <si>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</si>
  <si>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</si>
  <si>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</si>
  <si>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</si>
  <si>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</si>
  <si>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</si>
  <si>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</si>
  <si>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</si>
  <si>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</si>
  <si>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</si>
  <si>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</si>
  <si>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</si>
  <si>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</si>
  <si>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</si>
  <si>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</si>
  <si>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</si>
  <si>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</si>
  <si>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</si>
  <si>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</si>
  <si>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</si>
  <si>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</si>
  <si>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</si>
  <si>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</si>
  <si>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</si>
  <si>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</si>
  <si>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</si>
  <si>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</si>
  <si>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</si>
  <si>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</si>
  <si>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</si>
  <si>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</si>
  <si>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</si>
  <si>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</si>
  <si>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</si>
  <si>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</si>
  <si>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</si>
  <si>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</si>
  <si>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</si>
  <si>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</si>
  <si>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</si>
  <si>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</si>
  <si>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</si>
  <si>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</si>
  <si>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</si>
  <si>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</si>
  <si>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</si>
  <si>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</si>
  <si>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</si>
  <si>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</si>
  <si>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</si>
  <si>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</si>
  <si>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</si>
  <si>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</si>
  <si>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</si>
  <si>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</si>
  <si>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</si>
  <si>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</si>
  <si>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</si>
  <si>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</si>
  <si>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</si>
  <si>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</si>
  <si>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</si>
  <si>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</si>
  <si>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</si>
  <si>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</si>
  <si>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</si>
  <si>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</si>
  <si>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</si>
  <si>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</si>
  <si>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</si>
  <si>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</si>
  <si>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</si>
  <si>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</si>
  <si>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</si>
  <si>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</si>
  <si>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</si>
  <si>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</si>
  <si>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</si>
  <si>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</si>
  <si>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</si>
  <si>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</si>
  <si>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</si>
  <si>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</si>
  <si>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</si>
  <si>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</si>
  <si>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</si>
  <si>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</si>
  <si>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</si>
  <si>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</si>
  <si>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</si>
  <si>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</si>
  <si>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</si>
  <si>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</si>
  <si>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</si>
  <si>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</si>
  <si>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</si>
  <si>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</si>
  <si>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</si>
  <si>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</si>
  <si>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</si>
  <si>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</si>
  <si>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</si>
  <si>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</si>
  <si>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</si>
  <si>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</si>
  <si>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</si>
  <si>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</si>
  <si>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</si>
  <si>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</si>
  <si>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</si>
  <si>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</si>
  <si>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</si>
  <si>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</si>
  <si>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</si>
  <si>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</si>
  <si>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</si>
  <si>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</si>
  <si>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</si>
  <si>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</si>
  <si>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</si>
  <si>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</si>
  <si>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</si>
  <si>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</si>
  <si>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</si>
  <si>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</si>
  <si>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</si>
  <si>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</si>
  <si>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</si>
  <si>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</si>
  <si>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</si>
  <si>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</si>
  <si>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</si>
  <si>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</si>
  <si>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</si>
  <si>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</si>
  <si>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</si>
  <si>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</si>
  <si>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</si>
  <si>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</si>
  <si>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</si>
  <si>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</si>
  <si>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</si>
  <si>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</si>
  <si>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</si>
  <si>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</si>
  <si>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</si>
  <si>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</si>
  <si>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</si>
  <si>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</si>
  <si>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</si>
  <si>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</si>
  <si>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</si>
  <si>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</si>
  <si>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</si>
  <si>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</si>
  <si>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</si>
  <si>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</si>
  <si>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</si>
  <si>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</si>
  <si>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</si>
  <si>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</si>
  <si>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</si>
  <si>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</si>
  <si>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</si>
  <si>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</si>
  <si>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</si>
  <si>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</si>
  <si>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</si>
  <si>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</si>
  <si>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</si>
  <si>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</si>
  <si>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</si>
  <si>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</si>
  <si>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</si>
  <si>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</si>
  <si>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</si>
  <si>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</si>
  <si>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</si>
  <si>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</si>
  <si>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</si>
  <si>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</si>
  <si>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</si>
  <si>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</si>
  <si>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</si>
  <si>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</si>
  <si>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</si>
  <si>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</si>
  <si>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</si>
  <si>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</si>
  <si>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</si>
  <si>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</si>
  <si>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</si>
  <si>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</si>
  <si>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</si>
  <si>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</si>
  <si>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</si>
  <si>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</si>
  <si>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</si>
  <si>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</si>
  <si>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</si>
  <si>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</si>
  <si>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</si>
  <si>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</si>
  <si>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</si>
  <si>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</si>
  <si>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</si>
  <si>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</si>
  <si>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</si>
  <si>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</si>
  <si>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</si>
  <si>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</si>
  <si>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</si>
  <si>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</si>
  <si>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</si>
  <si>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</si>
  <si>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</si>
  <si>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</si>
  <si>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</si>
  <si>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</si>
  <si>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</si>
  <si>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</si>
  <si>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</si>
  <si>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</si>
  <si>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</si>
  <si>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</si>
  <si>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</si>
  <si>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</si>
  <si>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</si>
  <si>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</si>
  <si>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</si>
  <si>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</si>
  <si>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</si>
  <si>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</si>
  <si>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</si>
  <si>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</si>
  <si>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</si>
  <si>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</si>
  <si>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</si>
  <si>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</si>
  <si>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</si>
  <si>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</si>
  <si>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</si>
  <si>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</si>
  <si>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</si>
  <si>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</si>
  <si>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</si>
  <si>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</si>
  <si>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</si>
  <si>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</si>
  <si>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</si>
  <si>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</si>
  <si>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</si>
  <si>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</si>
  <si>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</si>
  <si>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</si>
  <si>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</si>
  <si>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</si>
  <si>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</si>
  <si>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</si>
  <si>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</si>
  <si>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</si>
  <si>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</si>
  <si>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</si>
  <si>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</si>
  <si>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</si>
  <si>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</si>
  <si>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</si>
  <si>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</si>
  <si>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</si>
  <si>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</si>
  <si>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</si>
  <si>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</si>
  <si>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</si>
  <si>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</si>
  <si>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</si>
  <si>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</si>
  <si>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</si>
  <si>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</si>
  <si>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</si>
  <si>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</si>
  <si>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</si>
  <si>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</si>
  <si>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</si>
  <si>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</si>
  <si>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</si>
  <si>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</si>
  <si>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</si>
  <si>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</si>
  <si>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</si>
  <si>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</si>
  <si>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</si>
  <si>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</si>
  <si>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</si>
  <si>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</si>
  <si>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</si>
  <si>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</si>
  <si>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</si>
  <si>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</si>
  <si>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</si>
  <si>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</si>
  <si>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</si>
  <si>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</si>
  <si>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</si>
  <si>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</si>
  <si>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</si>
  <si>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</si>
  <si>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</si>
  <si>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</si>
  <si>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</si>
  <si>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</si>
  <si>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</si>
  <si>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</si>
  <si>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</si>
  <si>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</si>
  <si>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</si>
  <si>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</si>
  <si>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</si>
  <si>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</si>
  <si>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</si>
  <si>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</si>
  <si>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</si>
  <si>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</si>
  <si>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</si>
  <si>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</si>
  <si>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</si>
  <si>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</si>
  <si>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</si>
  <si>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</si>
  <si>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</si>
  <si>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</si>
  <si>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</si>
  <si>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</si>
  <si>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</si>
  <si>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</si>
  <si>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</si>
  <si>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</si>
  <si>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</si>
  <si>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</si>
  <si>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</si>
  <si>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</si>
  <si>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</si>
  <si>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</si>
  <si>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</si>
  <si>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</si>
  <si>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</si>
  <si>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</si>
  <si>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</si>
  <si>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</si>
  <si>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</si>
  <si>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</si>
  <si>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</si>
  <si>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</si>
  <si>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</si>
  <si>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</si>
  <si>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</si>
  <si>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</si>
  <si>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</si>
  <si>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</si>
  <si>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</si>
  <si>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</si>
  <si>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</si>
  <si>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</si>
  <si>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</si>
  <si>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</si>
  <si>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</si>
  <si>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</si>
  <si>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</si>
  <si>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</si>
  <si>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</si>
  <si>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</si>
  <si>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</si>
  <si>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</si>
  <si>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</si>
  <si>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</si>
  <si>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</si>
  <si>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</si>
  <si>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</si>
  <si>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</si>
  <si>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</si>
  <si>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</si>
  <si>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</si>
  <si>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</si>
  <si>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</si>
  <si>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</si>
  <si>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</si>
  <si>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</si>
  <si>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</si>
  <si>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</si>
  <si>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</si>
  <si>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</si>
  <si>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</si>
  <si>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</si>
  <si>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</si>
  <si>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</si>
  <si>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</si>
  <si>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</si>
  <si>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</si>
  <si>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</si>
  <si>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</si>
  <si>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</si>
  <si>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</si>
  <si>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</si>
  <si>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</si>
  <si>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</si>
  <si>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</si>
  <si>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</si>
  <si>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</si>
  <si>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</si>
  <si>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</si>
  <si>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</si>
  <si>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</si>
  <si>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</si>
  <si>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</si>
  <si>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</si>
  <si>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</si>
  <si>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</si>
  <si>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</si>
  <si>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</si>
  <si>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</si>
  <si>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</si>
  <si>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</si>
  <si>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</si>
  <si>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</si>
  <si>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</si>
  <si>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</si>
  <si>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</si>
  <si>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</si>
  <si>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</si>
  <si>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</si>
  <si>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</si>
  <si>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</si>
  <si>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</si>
  <si>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</si>
  <si>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</si>
  <si>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</si>
  <si>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</si>
  <si>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</si>
  <si>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</si>
  <si>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</si>
  <si>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</si>
  <si>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</si>
  <si>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</si>
  <si>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</si>
  <si>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</si>
  <si>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</si>
  <si>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</si>
  <si>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</si>
  <si>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</si>
  <si>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</si>
  <si>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</si>
  <si>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</si>
  <si>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</si>
  <si>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</si>
  <si>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</si>
  <si>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</si>
  <si>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</si>
  <si>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</si>
  <si>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</si>
  <si>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</si>
  <si>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</si>
  <si>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</si>
  <si>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</si>
  <si>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</si>
  <si>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</si>
  <si>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</si>
  <si>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</si>
  <si>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</si>
  <si>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</si>
  <si>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</si>
  <si>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</si>
  <si>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</si>
  <si>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</si>
  <si>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</si>
  <si>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</si>
  <si>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</si>
  <si>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</si>
  <si>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</si>
  <si>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</si>
  <si>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</si>
  <si>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</si>
  <si>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</si>
  <si>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</si>
  <si>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</si>
  <si>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</si>
  <si>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</si>
  <si>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</si>
  <si>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</si>
  <si>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</si>
  <si>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</si>
  <si>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</si>
  <si>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</si>
  <si>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</si>
  <si>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</si>
  <si>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</si>
  <si>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</si>
  <si>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</si>
  <si>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</si>
  <si>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</si>
  <si>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</si>
  <si>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</si>
  <si>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</si>
  <si>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</si>
  <si>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</si>
  <si>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</si>
  <si>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</si>
  <si>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</si>
  <si>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</si>
  <si>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</si>
  <si>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</si>
  <si>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</si>
  <si>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</si>
  <si>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</si>
  <si>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</si>
  <si>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</si>
  <si>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</si>
  <si>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</si>
  <si>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</si>
  <si>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</si>
  <si>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</si>
  <si>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</si>
  <si>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</si>
  <si>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</si>
  <si>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</si>
  <si>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</si>
  <si>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</si>
  <si>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</si>
  <si>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</si>
  <si>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</si>
  <si>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</si>
  <si>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</si>
  <si>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</si>
  <si>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</si>
  <si>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</si>
  <si>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</si>
  <si>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</si>
  <si>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</si>
  <si>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</si>
  <si>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</si>
  <si>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</si>
  <si>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</si>
  <si>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</si>
  <si>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</si>
  <si>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</si>
  <si>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</si>
  <si>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</si>
  <si>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</si>
  <si>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</si>
  <si>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</si>
  <si>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</si>
  <si>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</si>
  <si>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</si>
  <si>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</si>
  <si>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</si>
  <si>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</si>
  <si>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</si>
  <si>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</si>
  <si>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</si>
  <si>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</si>
  <si>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</si>
  <si>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</si>
  <si>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</si>
  <si>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</si>
  <si>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</si>
  <si>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</si>
  <si>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</si>
  <si>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</si>
  <si>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</si>
  <si>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</si>
  <si>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</si>
  <si>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</si>
  <si>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</si>
  <si>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</si>
  <si>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</si>
  <si>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</si>
  <si>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</si>
  <si>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</si>
  <si>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</si>
  <si>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</si>
  <si>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</si>
  <si>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</si>
  <si>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</si>
  <si>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</si>
  <si>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</si>
  <si>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</si>
  <si>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</si>
  <si>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</si>
  <si>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</si>
  <si>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</si>
  <si>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</si>
  <si>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</si>
  <si>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</si>
  <si>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</si>
  <si>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</si>
  <si>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</si>
  <si>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</si>
  <si>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</si>
  <si>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</si>
  <si>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</si>
  <si>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</si>
  <si>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</si>
  <si>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</si>
  <si>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</si>
  <si>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</si>
  <si>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</si>
  <si>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</si>
  <si>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</si>
  <si>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</si>
  <si>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</si>
  <si>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</si>
  <si>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</si>
  <si>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</si>
  <si>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</si>
  <si>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</si>
  <si>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</si>
  <si>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</si>
  <si>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</si>
  <si>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</si>
  <si>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</si>
  <si>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</si>
  <si>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</si>
  <si>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</si>
  <si>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</si>
  <si>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</si>
  <si>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</si>
  <si>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</si>
  <si>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</si>
  <si>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</si>
  <si>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</si>
  <si>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</si>
  <si>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</si>
  <si>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</si>
  <si>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</si>
  <si>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</si>
  <si>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</si>
  <si>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</si>
  <si>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</si>
  <si>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</si>
  <si>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</si>
  <si>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</si>
  <si>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</si>
  <si>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</si>
  <si>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</si>
  <si>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</si>
  <si>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</si>
  <si>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</si>
  <si>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</si>
  <si>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</si>
  <si>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</si>
  <si>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</si>
  <si>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</si>
  <si>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</si>
  <si>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</si>
  <si>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</si>
  <si>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</si>
  <si>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</si>
  <si>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</si>
  <si>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</si>
  <si>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</si>
  <si>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</si>
  <si>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</si>
  <si>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</si>
  <si>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</si>
  <si>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</si>
  <si>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</si>
  <si>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</si>
  <si>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</si>
  <si>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</si>
  <si>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</si>
  <si>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</si>
  <si>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</si>
  <si>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</si>
  <si>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</si>
  <si>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</si>
  <si>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</si>
  <si>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</si>
  <si>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</si>
  <si>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</si>
  <si>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</si>
  <si>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</si>
  <si>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</si>
  <si>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</si>
  <si>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</si>
  <si>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</si>
  <si>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</si>
  <si>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</si>
  <si>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</si>
  <si>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</si>
  <si>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</si>
  <si>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</si>
  <si>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</si>
  <si>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</si>
  <si>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</si>
  <si>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</si>
  <si>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</si>
  <si>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</si>
  <si>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</si>
  <si>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</si>
  <si>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</si>
  <si>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</si>
  <si>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</si>
  <si>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</si>
  <si>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</si>
  <si>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</si>
  <si>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</si>
  <si>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</si>
  <si>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</si>
  <si>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</si>
  <si>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</si>
  <si>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</si>
  <si>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</si>
  <si>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</si>
  <si>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</si>
  <si>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</si>
  <si>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</si>
  <si>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</si>
  <si>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</si>
  <si>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</si>
  <si>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</si>
  <si>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</si>
  <si>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</si>
  <si>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</si>
  <si>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</si>
  <si>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</si>
  <si>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</si>
  <si>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</si>
  <si>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</si>
  <si>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</si>
  <si>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</si>
  <si>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</si>
  <si>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</si>
  <si>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</si>
  <si>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</si>
  <si>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</si>
  <si>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</si>
  <si>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</si>
  <si>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</si>
  <si>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</si>
  <si>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</si>
  <si>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</si>
  <si>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</si>
  <si>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</si>
  <si>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</si>
  <si>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</si>
  <si>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</si>
  <si>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</si>
  <si>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</si>
  <si>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</si>
  <si>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</si>
  <si>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</si>
  <si>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</si>
  <si>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</si>
  <si>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</si>
  <si>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</si>
  <si>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</si>
  <si>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</si>
  <si>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</si>
  <si>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</si>
  <si>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</si>
  <si>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</si>
  <si>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</si>
  <si>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</si>
  <si>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</si>
  <si>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</si>
  <si>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</si>
  <si>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</si>
  <si>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</si>
  <si>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</si>
  <si>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</si>
  <si>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</si>
  <si>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</si>
  <si>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</si>
  <si>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</si>
  <si>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</si>
  <si>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</si>
  <si>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</si>
  <si>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</si>
  <si>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</si>
  <si>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</si>
  <si>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</si>
  <si>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</si>
  <si>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</si>
  <si>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</si>
  <si>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</si>
  <si>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</si>
  <si>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</si>
  <si>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</si>
  <si>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</si>
  <si>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</si>
  <si>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</si>
  <si>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</si>
  <si>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</si>
  <si>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</si>
  <si>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</si>
  <si>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</si>
  <si>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</si>
  <si>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</si>
  <si>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</si>
  <si>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</si>
  <si>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</si>
  <si>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</si>
  <si>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</si>
  <si>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</si>
  <si>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</si>
  <si>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</si>
  <si>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</si>
  <si>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</si>
  <si>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</si>
  <si>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</si>
  <si>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</si>
  <si>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</si>
  <si>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</si>
  <si>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</si>
  <si>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</si>
  <si>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</si>
  <si>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</si>
  <si>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</si>
  <si>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</si>
  <si>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</si>
  <si>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</si>
  <si>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</si>
  <si>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</si>
  <si>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</si>
  <si>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</si>
  <si>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</si>
  <si>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</si>
  <si>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</si>
  <si>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</si>
  <si>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</si>
  <si>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</si>
  <si>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</si>
  <si>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</si>
  <si>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</si>
  <si>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</si>
  <si>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</si>
  <si>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</si>
  <si>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</si>
  <si>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</si>
  <si>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</si>
  <si>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</si>
  <si>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</si>
  <si>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</si>
  <si>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</si>
  <si>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</si>
  <si>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</si>
  <si>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</si>
  <si>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</si>
  <si>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</si>
  <si>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</si>
  <si>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</si>
  <si>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</si>
  <si>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</si>
  <si>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</si>
  <si>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</si>
  <si>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</si>
  <si>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</si>
  <si>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</si>
  <si>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</si>
  <si>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</si>
  <si>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</si>
  <si>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</si>
  <si>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</si>
  <si>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</si>
  <si>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</si>
  <si>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</si>
  <si>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</si>
  <si>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</si>
  <si>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</si>
  <si>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</si>
  <si>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</si>
  <si>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</si>
  <si>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</si>
  <si>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</si>
  <si>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</si>
  <si>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</si>
  <si>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</si>
  <si>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</si>
  <si>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</si>
  <si>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</si>
  <si>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</si>
  <si>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</si>
  <si>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</si>
  <si>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</si>
  <si>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</si>
  <si>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</si>
  <si>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</si>
  <si>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</si>
  <si>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</si>
  <si>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</si>
  <si>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</si>
  <si>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</si>
  <si>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</si>
  <si>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</si>
  <si>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</si>
  <si>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</si>
  <si>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</si>
  <si>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</si>
  <si>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</si>
  <si>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</si>
  <si>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</si>
  <si>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</si>
  <si>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</si>
  <si>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</si>
  <si>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</si>
  <si>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</si>
  <si>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</si>
  <si>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</si>
  <si>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</si>
  <si>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</si>
  <si>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</si>
  <si>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</si>
  <si>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</si>
  <si>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</si>
  <si>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</si>
  <si>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</si>
  <si>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</si>
  <si>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</si>
  <si>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</si>
  <si>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</si>
  <si>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</si>
  <si>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</si>
  <si>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</si>
  <si>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</si>
  <si>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</si>
  <si>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</si>
  <si>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</si>
  <si>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</si>
  <si>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</si>
  <si>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</si>
  <si>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</si>
  <si>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</si>
  <si>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</si>
  <si>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</si>
  <si>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</si>
  <si>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</si>
  <si>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</si>
  <si>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</si>
  <si>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</si>
  <si>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</si>
  <si>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</si>
  <si>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</si>
  <si>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</si>
  <si>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</si>
  <si>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</si>
  <si>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</si>
  <si>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</si>
  <si>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</si>
  <si>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</si>
  <si>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</si>
  <si>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</si>
  <si>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</si>
  <si>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</si>
  <si>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</si>
  <si>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</si>
  <si>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</si>
  <si>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</si>
  <si>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</si>
  <si>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</si>
  <si>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</si>
  <si>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</si>
  <si>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</si>
  <si>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</si>
  <si>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</si>
  <si>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</si>
  <si>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</si>
  <si>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</si>
  <si>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</si>
  <si>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</si>
  <si>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</si>
  <si>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</si>
  <si>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</si>
  <si>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</si>
  <si>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</si>
  <si>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</si>
  <si>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</si>
  <si>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</si>
  <si>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</si>
  <si>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</si>
  <si>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</si>
  <si>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</si>
  <si>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</si>
  <si>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</si>
  <si>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</si>
  <si>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</si>
  <si>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</si>
  <si>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</si>
  <si>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</si>
  <si>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</si>
  <si>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</si>
  <si>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</si>
  <si>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</si>
  <si>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</si>
  <si>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</si>
  <si>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</si>
  <si>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</si>
  <si>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</si>
  <si>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</si>
  <si>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</si>
  <si>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</si>
  <si>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</si>
  <si>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</si>
  <si>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</si>
  <si>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</si>
  <si>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</si>
  <si>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</si>
  <si>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</si>
  <si>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</si>
  <si>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</si>
  <si>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</si>
  <si>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</si>
  <si>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</si>
  <si>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</si>
  <si>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</si>
  <si>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</si>
  <si>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</si>
  <si>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</si>
  <si>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</si>
  <si>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</si>
  <si>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</si>
  <si>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</si>
  <si>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</si>
  <si>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</si>
  <si>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</si>
  <si>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</si>
  <si>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</si>
  <si>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</si>
  <si>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</si>
  <si>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</si>
  <si>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</si>
  <si>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</si>
  <si>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</si>
  <si>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</si>
  <si>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</si>
  <si>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</si>
  <si>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</si>
  <si>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</si>
  <si>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</si>
  <si>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</si>
  <si>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</si>
  <si>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</si>
  <si>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</si>
  <si>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</si>
  <si>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</si>
  <si>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</si>
  <si>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</si>
  <si>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</si>
  <si>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</si>
  <si>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</si>
  <si>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</si>
  <si>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</si>
  <si>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</si>
  <si>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</si>
  <si>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</si>
  <si>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</si>
  <si>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</si>
  <si>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</si>
  <si>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</si>
  <si>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</si>
  <si>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</si>
  <si>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</si>
  <si>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</si>
  <si>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</si>
  <si>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</si>
  <si>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</si>
  <si>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</si>
  <si>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</si>
  <si>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</si>
  <si>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</si>
  <si>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</si>
  <si>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</si>
  <si>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</si>
  <si>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</si>
  <si>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</si>
  <si>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</si>
  <si>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</si>
  <si>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</si>
  <si>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</si>
  <si>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</si>
  <si>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</si>
  <si>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</si>
  <si>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</si>
  <si>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</si>
  <si>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</si>
  <si>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</si>
  <si>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</si>
  <si>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</si>
  <si>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</si>
  <si>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</si>
  <si>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</si>
  <si>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</si>
  <si>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</si>
  <si>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</si>
  <si>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</si>
  <si>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</si>
  <si>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</si>
  <si>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</si>
  <si>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</si>
  <si>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</si>
  <si>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</si>
  <si>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</si>
  <si>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</si>
  <si>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</si>
  <si>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</si>
  <si>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</si>
  <si>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</si>
  <si>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</si>
  <si>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</si>
  <si>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</si>
  <si>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</si>
  <si>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</si>
  <si>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</si>
  <si>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</si>
  <si>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</si>
  <si>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</si>
  <si>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</si>
  <si>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</si>
  <si>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</si>
  <si>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</si>
  <si>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</si>
  <si>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</si>
  <si>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</si>
  <si>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</si>
  <si>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</si>
  <si>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</si>
  <si>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</si>
  <si>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</si>
  <si>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</si>
  <si>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</si>
  <si>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</si>
  <si>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</si>
  <si>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</si>
  <si>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</si>
  <si>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</si>
  <si>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</si>
  <si>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</si>
  <si>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</si>
  <si>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</si>
  <si>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</si>
  <si>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</si>
  <si>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</si>
  <si>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</si>
  <si>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</si>
  <si>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</si>
  <si>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</si>
  <si>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</si>
  <si>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</si>
  <si>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</si>
  <si>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</si>
  <si>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</si>
  <si>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</si>
  <si>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</si>
  <si>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</si>
  <si>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</si>
  <si>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</si>
  <si>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</si>
  <si>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</si>
  <si>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</si>
  <si>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</si>
  <si>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</si>
  <si>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</si>
  <si>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</si>
  <si>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</si>
  <si>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</si>
  <si>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</si>
  <si>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</si>
  <si>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</si>
  <si>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</si>
  <si>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</si>
  <si>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</si>
  <si>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</si>
  <si>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</si>
  <si>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</si>
  <si>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</si>
  <si>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</si>
  <si>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</si>
  <si>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</si>
  <si>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</si>
  <si>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</si>
  <si>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</si>
  <si>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</si>
  <si>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</si>
  <si>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</si>
  <si>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</si>
  <si>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</si>
  <si>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</si>
  <si>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</si>
  <si>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</si>
  <si>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</si>
  <si>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</si>
  <si>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</si>
  <si>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</si>
  <si>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</si>
  <si>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</si>
  <si>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</si>
  <si>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</si>
  <si>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</si>
  <si>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</si>
  <si>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</si>
  <si>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</si>
  <si>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</si>
  <si>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</si>
  <si>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</si>
  <si>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</si>
  <si>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</si>
  <si>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</si>
  <si>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</si>
  <si>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</si>
  <si>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</si>
  <si>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</si>
  <si>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</si>
  <si>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</si>
  <si>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</si>
  <si>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</si>
  <si>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</si>
  <si>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</si>
  <si>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</si>
  <si>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</si>
  <si>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</si>
  <si>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</si>
  <si>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</si>
  <si>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</si>
  <si>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</si>
  <si>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</si>
  <si>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</si>
  <si>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</si>
  <si>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</si>
  <si>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</si>
  <si>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</si>
  <si>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</si>
  <si>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</si>
  <si>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</si>
  <si>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</si>
  <si>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</si>
  <si>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</si>
  <si>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</si>
  <si>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</si>
  <si>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</si>
  <si>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</si>
  <si>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</si>
  <si>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</si>
  <si>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</si>
  <si>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</si>
  <si>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</si>
  <si>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</si>
  <si>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</si>
  <si>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</si>
  <si>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</si>
  <si>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</si>
  <si>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</si>
  <si>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</si>
  <si>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</si>
  <si>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</si>
  <si>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</si>
  <si>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</si>
  <si>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</si>
  <si>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</si>
  <si>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</si>
  <si>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</si>
  <si>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</si>
  <si>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</si>
  <si>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</si>
  <si>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</si>
  <si>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</si>
  <si>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</si>
  <si>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</si>
  <si>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</si>
  <si>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</si>
  <si>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</si>
  <si>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</si>
  <si>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</si>
  <si>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</si>
  <si>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</si>
  <si>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</si>
  <si>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</si>
  <si>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</si>
  <si>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</si>
  <si>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</si>
  <si>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</si>
  <si>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</si>
  <si>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</si>
  <si>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</si>
  <si>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</si>
  <si>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</si>
  <si>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</si>
  <si>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</si>
  <si>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</si>
  <si>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</si>
  <si>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</si>
  <si>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</si>
  <si>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</si>
  <si>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</si>
  <si>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</si>
  <si>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</si>
  <si>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</si>
  <si>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</si>
  <si>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</si>
  <si>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</si>
  <si>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</si>
  <si>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</si>
  <si>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</si>
  <si>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</si>
  <si>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</si>
  <si>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</si>
  <si>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</si>
  <si>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</si>
  <si>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</si>
  <si>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</si>
  <si>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</si>
  <si>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</si>
  <si>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</si>
  <si>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</si>
  <si>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</si>
  <si>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</si>
  <si>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</si>
  <si>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</si>
  <si>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</si>
  <si>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</si>
  <si>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</si>
  <si>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</si>
  <si>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</si>
  <si>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</si>
  <si>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</si>
  <si>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</si>
  <si>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</si>
  <si>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</si>
  <si>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</si>
  <si>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</si>
  <si>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</si>
  <si>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</si>
  <si>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</si>
  <si>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</si>
  <si>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</si>
  <si>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</si>
  <si>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</si>
  <si>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</si>
  <si>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</si>
  <si>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</si>
  <si>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</si>
  <si>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</si>
  <si>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</si>
  <si>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</si>
  <si>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</si>
  <si>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</si>
  <si>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</si>
  <si>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</si>
  <si>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</si>
  <si>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</si>
  <si>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</si>
  <si>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</si>
  <si>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</si>
  <si>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</si>
  <si>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</si>
  <si>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</si>
  <si>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</si>
  <si>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</si>
  <si>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</si>
  <si>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</si>
  <si>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</si>
  <si>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</si>
  <si>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</si>
  <si>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</si>
  <si>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</si>
  <si>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</si>
  <si>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</si>
  <si>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</si>
  <si>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</si>
  <si>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</si>
  <si>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</si>
  <si>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</si>
  <si>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</si>
  <si>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</si>
  <si>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</si>
  <si>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</si>
  <si>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</si>
  <si>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</si>
  <si>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</si>
  <si>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</si>
  <si>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</si>
  <si>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</si>
  <si>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</si>
  <si>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</si>
  <si>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</si>
  <si>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</si>
  <si>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</si>
  <si>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</si>
  <si>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</si>
  <si>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</si>
  <si>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</si>
  <si>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</si>
  <si>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</si>
  <si>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</si>
  <si>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</si>
  <si>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</si>
  <si>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</si>
  <si>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</si>
  <si>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</si>
  <si>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</si>
  <si>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</si>
  <si>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</si>
  <si>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</si>
  <si>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</si>
  <si>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</si>
  <si>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</si>
  <si>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</si>
  <si>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</si>
  <si>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</si>
  <si>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</si>
  <si>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</si>
  <si>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</si>
  <si>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</si>
  <si>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</si>
  <si>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</si>
  <si>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</si>
  <si>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</si>
  <si>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</si>
  <si>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</si>
  <si>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</si>
  <si>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</si>
  <si>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</si>
  <si>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</si>
  <si>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</si>
  <si>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</si>
  <si>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</si>
  <si>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</si>
  <si>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</si>
  <si>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</si>
  <si>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</si>
  <si>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</si>
  <si>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</si>
  <si>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</si>
  <si>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</si>
  <si>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</si>
  <si>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</si>
  <si>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</si>
  <si>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</si>
  <si>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</si>
  <si>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</si>
  <si>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</si>
  <si>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</si>
  <si>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</si>
  <si>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</si>
  <si>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</si>
  <si>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</si>
  <si>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</si>
  <si>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</si>
  <si>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</si>
  <si>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</si>
  <si>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</si>
  <si>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</si>
  <si>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</si>
  <si>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</si>
  <si>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</si>
  <si>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</si>
  <si>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</si>
  <si>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</si>
  <si>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</si>
  <si>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</si>
  <si>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</si>
  <si>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</si>
  <si>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</si>
  <si>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</si>
  <si>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</si>
  <si>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</si>
  <si>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</si>
  <si>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</si>
  <si>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</si>
  <si>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</si>
  <si>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</si>
  <si>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</si>
  <si>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</si>
  <si>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</si>
  <si>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</si>
  <si>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</si>
  <si>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</si>
  <si>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</si>
  <si>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</si>
  <si>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</si>
  <si>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</si>
  <si>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</si>
  <si>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</si>
  <si>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</si>
  <si>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</si>
  <si>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</si>
  <si>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</si>
  <si>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</si>
  <si>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</si>
  <si>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</si>
  <si>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</si>
  <si>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</si>
  <si>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</si>
  <si>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</si>
  <si>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</si>
  <si>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</si>
  <si>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</si>
  <si>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</si>
  <si>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</si>
  <si>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</si>
  <si>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</si>
  <si>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</si>
  <si>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</si>
  <si>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</si>
  <si>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</si>
  <si>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</si>
  <si>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</si>
  <si>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</si>
  <si>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</si>
  <si>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</si>
  <si>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</si>
  <si>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</si>
  <si>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</si>
  <si>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</si>
  <si>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</si>
  <si>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</si>
  <si>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</si>
  <si>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</si>
  <si>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</si>
  <si>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</si>
  <si>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</si>
  <si>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</si>
  <si>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</si>
  <si>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</si>
  <si>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</si>
  <si>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</si>
  <si>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</si>
  <si>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</si>
  <si>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</si>
  <si>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</si>
  <si>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</si>
  <si>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</si>
  <si>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</si>
  <si>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</si>
  <si>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</si>
  <si>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</si>
  <si>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</si>
  <si>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</si>
  <si>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</si>
  <si>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</si>
  <si>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</si>
  <si>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</si>
  <si>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</si>
  <si>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</si>
  <si>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</si>
  <si>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</si>
  <si>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</si>
  <si>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</si>
  <si>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</si>
  <si>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</si>
  <si>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</si>
  <si>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</si>
  <si>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</si>
  <si>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</si>
  <si>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</si>
  <si>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</si>
  <si>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</si>
  <si>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</si>
  <si>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</si>
  <si>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</si>
  <si>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</si>
  <si>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</si>
  <si>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</si>
  <si>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</si>
  <si>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</si>
  <si>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</si>
  <si>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</si>
  <si>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</si>
  <si>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</si>
  <si>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</si>
  <si>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</si>
  <si>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</si>
  <si>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</si>
  <si>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</si>
  <si>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</si>
  <si>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</si>
  <si>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</si>
  <si>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</si>
  <si>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</si>
  <si>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</si>
  <si>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</si>
  <si>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</si>
  <si>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</si>
  <si>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</si>
  <si>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</si>
  <si>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</si>
  <si>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</si>
  <si>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</si>
  <si>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</si>
  <si>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</si>
  <si>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</si>
  <si>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</si>
  <si>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</si>
  <si>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</si>
  <si>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</si>
  <si>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</si>
  <si>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</si>
  <si>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</si>
  <si>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</si>
  <si>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</si>
  <si>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</si>
  <si>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</si>
  <si>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</si>
  <si>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</si>
  <si>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</si>
  <si>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</si>
  <si>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</si>
  <si>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</si>
  <si>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</si>
  <si>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</si>
  <si>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</si>
  <si>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</si>
  <si>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</si>
  <si>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</si>
  <si>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</si>
  <si>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</si>
  <si>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</si>
  <si>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</si>
  <si>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</si>
  <si>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</si>
  <si>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</si>
  <si>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</si>
  <si>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</si>
  <si>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</si>
  <si>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</si>
  <si>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</si>
  <si>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</si>
  <si>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</si>
  <si>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</si>
  <si>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</si>
  <si>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</si>
  <si>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</si>
  <si>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</si>
  <si>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</si>
  <si>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</si>
  <si>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</si>
  <si>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</si>
  <si>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</si>
  <si>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</si>
  <si>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</si>
  <si>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</si>
  <si>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</si>
  <si>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</si>
  <si>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</si>
  <si>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</si>
  <si>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</si>
  <si>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</si>
  <si>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</si>
  <si>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</si>
  <si>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</si>
  <si>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</si>
  <si>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</si>
  <si>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</si>
  <si>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</si>
  <si>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</si>
  <si>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</si>
  <si>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</si>
  <si>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</si>
  <si>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</si>
  <si>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</si>
  <si>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</si>
  <si>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</si>
  <si>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</si>
  <si>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</si>
  <si>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</si>
  <si>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</si>
  <si>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</si>
  <si>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</si>
  <si>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</si>
  <si>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</si>
  <si>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</si>
  <si>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</si>
  <si>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</si>
  <si>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</si>
  <si>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</si>
  <si>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</si>
  <si>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</si>
  <si>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</si>
  <si>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</si>
  <si>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</si>
  <si>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</si>
  <si>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</si>
  <si>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</si>
  <si>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</si>
  <si>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</si>
  <si>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</si>
  <si>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</si>
  <si>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</si>
  <si>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</si>
  <si>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</si>
  <si>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</si>
  <si>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</si>
  <si>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</si>
  <si>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</si>
  <si>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</si>
  <si>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</si>
  <si>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</si>
  <si>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</si>
  <si>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</si>
  <si>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</si>
  <si>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</si>
  <si>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</si>
  <si>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</si>
  <si>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</si>
  <si>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</si>
  <si>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</si>
  <si>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</si>
  <si>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</si>
  <si>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</si>
  <si>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</si>
  <si>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</si>
  <si>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</si>
  <si>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</si>
  <si>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</si>
  <si>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</si>
  <si>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</si>
  <si>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</si>
  <si>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</si>
  <si>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</si>
  <si>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</si>
  <si>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</si>
  <si>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</si>
  <si>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</si>
  <si>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</si>
  <si>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</si>
  <si>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</si>
  <si>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</si>
  <si>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</si>
  <si>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</si>
  <si>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</si>
  <si>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</si>
  <si>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</si>
  <si>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</si>
  <si>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</si>
  <si>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</si>
  <si>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</si>
  <si>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</si>
  <si>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</si>
  <si>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</si>
  <si>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</si>
  <si>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</si>
  <si>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</si>
  <si>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</si>
  <si>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</si>
  <si>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</si>
  <si>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</si>
  <si>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</si>
  <si>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</si>
  <si>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</si>
  <si>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</si>
  <si>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</si>
  <si>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</si>
  <si>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</si>
  <si>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</si>
  <si>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</si>
  <si>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</si>
  <si>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</si>
  <si>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</si>
  <si>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</si>
  <si>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</si>
  <si>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</si>
  <si>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</si>
  <si>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</si>
  <si>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</si>
  <si>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</si>
  <si>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</si>
  <si>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</si>
  <si>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</si>
  <si>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</si>
  <si>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</si>
  <si>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</si>
  <si>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</si>
  <si>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</si>
  <si>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</si>
  <si>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</si>
  <si>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</si>
  <si>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</si>
  <si>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</si>
  <si>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</si>
  <si>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</si>
  <si>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</si>
  <si>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</si>
  <si>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</si>
  <si>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</si>
  <si>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</si>
  <si>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</si>
  <si>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</si>
  <si>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</si>
  <si>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</si>
  <si>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</si>
  <si>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</si>
  <si>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</si>
  <si>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</si>
  <si>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</si>
  <si>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</si>
  <si>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</si>
  <si>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</si>
  <si>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</si>
  <si>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</si>
  <si>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</si>
  <si>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</si>
  <si>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</si>
  <si>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</si>
  <si>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</si>
  <si>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</si>
  <si>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</si>
  <si>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</si>
  <si>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</si>
  <si>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</si>
  <si>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</si>
  <si>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</si>
  <si>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</si>
  <si>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</si>
  <si>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</si>
  <si>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</si>
  <si>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</si>
  <si>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</si>
  <si>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</si>
  <si>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</si>
  <si>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</si>
  <si>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</si>
  <si>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</si>
  <si>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</si>
  <si>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</si>
  <si>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</si>
  <si>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</si>
  <si>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</si>
  <si>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</si>
  <si>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</si>
  <si>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</si>
  <si>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</si>
  <si>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</si>
  <si>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</si>
  <si>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</si>
  <si>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</si>
  <si>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</si>
  <si>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</si>
  <si>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</si>
  <si>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</si>
  <si>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</si>
  <si>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</si>
  <si>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</si>
  <si>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</si>
  <si>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</si>
  <si>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</si>
  <si>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</si>
  <si>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</si>
  <si>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</si>
  <si>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</si>
  <si>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</si>
  <si>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</si>
  <si>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</si>
  <si>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</si>
  <si>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</si>
  <si>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</si>
  <si>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</si>
  <si>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</si>
  <si>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</si>
  <si>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</si>
  <si>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</si>
  <si>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</si>
  <si>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</si>
  <si>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</si>
  <si>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</si>
  <si>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</si>
  <si>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</si>
  <si>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</si>
  <si>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</si>
  <si>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</si>
  <si>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</si>
  <si>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</si>
  <si>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</si>
  <si>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</si>
  <si>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</si>
  <si>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</si>
  <si>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</si>
  <si>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</si>
  <si>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</si>
  <si>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</si>
  <si>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</si>
  <si>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</si>
  <si>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</si>
  <si>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</si>
  <si>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</si>
  <si>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</si>
  <si>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</si>
  <si>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</si>
  <si>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</si>
  <si>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</si>
  <si>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</si>
  <si>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</si>
  <si>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</si>
  <si>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</si>
  <si>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</si>
  <si>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</si>
  <si>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</si>
  <si>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</si>
  <si>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</si>
  <si>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</si>
  <si>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</si>
  <si>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</si>
  <si>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</si>
  <si>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</si>
  <si>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</si>
  <si>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</si>
  <si>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</si>
  <si>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</si>
  <si>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</si>
  <si>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</si>
  <si>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</si>
  <si>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</si>
  <si>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</si>
  <si>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</si>
  <si>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</si>
  <si>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</si>
  <si>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</si>
  <si>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</si>
  <si>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</si>
  <si>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</si>
  <si>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</si>
  <si>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</si>
  <si>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</si>
  <si>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</si>
  <si>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</si>
  <si>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</si>
  <si>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</si>
  <si>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</si>
  <si>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</si>
  <si>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</si>
  <si>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</si>
  <si>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</si>
  <si>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</si>
  <si>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</si>
  <si>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</si>
  <si>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</si>
  <si>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</si>
  <si>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</si>
  <si>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</si>
  <si>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</si>
  <si>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</si>
  <si>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</si>
  <si>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</si>
  <si>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</si>
  <si>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</si>
  <si>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</si>
  <si>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</si>
  <si>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</si>
  <si>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</si>
  <si>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</si>
  <si>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</si>
  <si>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</si>
  <si>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</si>
  <si>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</si>
  <si>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</si>
  <si>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</si>
  <si>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</si>
  <si>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</si>
  <si>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</si>
  <si>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</si>
  <si>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</si>
  <si>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</si>
  <si>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</si>
  <si>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</si>
  <si>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</si>
  <si>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</si>
  <si>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</si>
  <si>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</si>
  <si>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</si>
  <si>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</si>
  <si>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</si>
  <si>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</si>
  <si>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</si>
  <si>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</si>
  <si>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</si>
  <si>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</si>
  <si>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</si>
  <si>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</si>
  <si>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</si>
  <si>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</si>
  <si>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</si>
  <si>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</si>
  <si>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</si>
  <si>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</si>
  <si>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</si>
  <si>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</si>
  <si>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</si>
  <si>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</si>
  <si>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</si>
  <si>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</si>
  <si>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</si>
  <si>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</si>
  <si>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</si>
  <si>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</si>
  <si>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</si>
  <si>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</si>
  <si>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</si>
  <si>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</si>
  <si>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</si>
  <si>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</si>
  <si>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</si>
  <si>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</si>
  <si>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</si>
  <si>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</si>
  <si>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</si>
  <si>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</si>
  <si>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</si>
  <si>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</si>
  <si>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</si>
  <si>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</si>
  <si>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</si>
  <si>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</si>
  <si>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</si>
  <si>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</si>
  <si>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</si>
  <si>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</si>
  <si>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</si>
  <si>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</si>
  <si>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</si>
  <si>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</si>
  <si>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</si>
  <si>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</si>
  <si>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</si>
  <si>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</si>
  <si>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</si>
  <si>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</si>
  <si>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</si>
  <si>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</si>
  <si>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</si>
  <si>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</si>
  <si>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</si>
  <si>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</si>
  <si>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</si>
  <si>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</si>
  <si>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</si>
  <si>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</si>
  <si>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</si>
  <si>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</si>
  <si>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</si>
  <si>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</si>
  <si>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</si>
  <si>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</si>
  <si>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</si>
  <si>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</si>
  <si>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</si>
  <si>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</si>
  <si>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</si>
  <si>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</si>
  <si>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</si>
  <si>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</si>
  <si>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</si>
  <si>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</si>
  <si>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</si>
  <si>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</si>
  <si>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</si>
  <si>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</si>
  <si>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</si>
  <si>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</si>
  <si>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</si>
  <si>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</si>
  <si>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</si>
  <si>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</si>
  <si>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</si>
  <si>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</si>
  <si>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</si>
  <si>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</si>
  <si>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</si>
  <si>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</si>
  <si>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</si>
  <si>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</si>
  <si>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</si>
  <si>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</si>
  <si>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</si>
  <si>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</si>
  <si>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</si>
  <si>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</si>
  <si>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</si>
  <si>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</si>
  <si>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</si>
  <si>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</si>
  <si>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</si>
  <si>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</si>
  <si>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</si>
  <si>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</si>
  <si>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</si>
  <si>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</si>
  <si>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</si>
  <si>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</si>
  <si>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</si>
  <si>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</si>
  <si>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</si>
  <si>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</si>
  <si>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</si>
  <si>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</si>
  <si>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</si>
  <si>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</si>
  <si>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</si>
  <si>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</si>
  <si>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</si>
  <si>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</si>
  <si>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</si>
  <si>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</si>
  <si>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</si>
  <si>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</si>
  <si>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</si>
  <si>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</si>
  <si>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</si>
  <si>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</si>
  <si>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</si>
  <si>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</si>
  <si>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</si>
  <si>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</si>
  <si>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</si>
  <si>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</si>
  <si>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</si>
  <si>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</si>
  <si>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</si>
  <si>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</si>
  <si>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</si>
  <si>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</si>
  <si>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</si>
  <si>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</si>
  <si>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</si>
  <si>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</si>
  <si>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</si>
  <si>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</si>
  <si>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</si>
  <si>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</si>
  <si>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</si>
  <si>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</si>
  <si>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</si>
  <si>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</si>
  <si>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</si>
  <si>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</si>
  <si>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</si>
  <si>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</si>
  <si>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</si>
  <si>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</si>
  <si>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</si>
  <si>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</si>
  <si>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</si>
  <si>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</si>
  <si>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</si>
  <si>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</si>
  <si>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</si>
  <si>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</si>
  <si>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</si>
  <si>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</si>
  <si>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</si>
  <si>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</si>
  <si>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</si>
  <si>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</si>
  <si>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</si>
  <si>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</si>
  <si>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</si>
  <si>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</si>
  <si>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</si>
  <si>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</si>
  <si>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</si>
  <si>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</si>
  <si>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</si>
  <si>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</si>
  <si>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</si>
  <si>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</si>
  <si>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</si>
  <si>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</si>
  <si>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</si>
  <si>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</si>
  <si>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</si>
  <si>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</si>
  <si>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</si>
  <si>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</si>
  <si>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</si>
  <si>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</si>
  <si>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</si>
  <si>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</si>
  <si>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</si>
  <si>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</si>
  <si>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</si>
  <si>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</si>
  <si>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</si>
  <si>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</si>
  <si>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</si>
  <si>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</si>
  <si>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</si>
  <si>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</si>
  <si>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</si>
  <si>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</si>
  <si>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</si>
  <si>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</si>
  <si>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</si>
  <si>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</si>
  <si>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</si>
  <si>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</si>
  <si>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</si>
  <si>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</si>
  <si>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</si>
  <si>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</si>
  <si>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</si>
  <si>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</si>
  <si>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</si>
  <si>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</si>
  <si>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</si>
  <si>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</si>
  <si>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</si>
  <si>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</si>
  <si>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</si>
  <si>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</si>
  <si>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</si>
  <si>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</si>
  <si>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</si>
  <si>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</si>
  <si>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</si>
  <si>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</si>
  <si>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</si>
  <si>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</si>
  <si>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</si>
  <si>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</si>
  <si>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</si>
  <si>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</si>
  <si>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</si>
  <si>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</si>
  <si>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</si>
  <si>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</si>
  <si>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</si>
  <si>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</si>
  <si>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</si>
  <si>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</si>
  <si>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</si>
  <si>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</si>
  <si>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</si>
  <si>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</si>
  <si>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</si>
  <si>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</si>
  <si>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</si>
  <si>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</si>
  <si>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</si>
  <si>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</si>
  <si>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</si>
  <si>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</si>
  <si>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</si>
  <si>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</si>
  <si>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</si>
  <si>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</si>
  <si>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</si>
  <si>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</si>
  <si>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</si>
  <si>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</si>
  <si>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</si>
  <si>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</si>
  <si>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</si>
  <si>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</si>
  <si>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</si>
  <si>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</si>
  <si>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</si>
  <si>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</si>
  <si>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</si>
  <si>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</si>
  <si>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</si>
  <si>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</si>
  <si>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</si>
  <si>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</si>
  <si>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</si>
  <si>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</si>
  <si>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</si>
  <si>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</si>
  <si>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</si>
  <si>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</si>
  <si>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</si>
  <si>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</si>
  <si>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</si>
  <si>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</si>
  <si>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</si>
  <si>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</si>
  <si>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</si>
  <si>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</si>
  <si>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</si>
  <si>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</si>
  <si>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</si>
  <si>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</si>
  <si>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</si>
  <si>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</si>
  <si>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</si>
  <si>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</si>
  <si>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</si>
  <si>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</si>
  <si>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</si>
  <si>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</si>
  <si>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</si>
  <si>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</si>
  <si>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</si>
  <si>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</si>
  <si>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</si>
  <si>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</si>
  <si>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</si>
  <si>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</si>
  <si>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</si>
  <si>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</si>
  <si>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</si>
  <si>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</si>
  <si>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</si>
  <si>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</si>
  <si>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</si>
  <si>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</si>
  <si>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</si>
  <si>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</si>
  <si>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</si>
  <si>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</si>
  <si>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</si>
  <si>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</si>
  <si>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</si>
  <si>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</si>
  <si>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</si>
  <si>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</si>
  <si>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</si>
  <si>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</si>
  <si>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</si>
  <si>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</si>
  <si>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</si>
  <si>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</si>
  <si>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</si>
  <si>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</si>
  <si>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</si>
  <si>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</si>
  <si>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</si>
  <si>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</si>
  <si>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</si>
  <si>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</si>
  <si>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</si>
  <si>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</si>
  <si>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</si>
  <si>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</si>
  <si>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</si>
  <si>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</si>
  <si>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</si>
  <si>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</si>
  <si>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</si>
  <si>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</si>
  <si>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</si>
  <si>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</si>
  <si>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</si>
  <si>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</si>
  <si>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</si>
  <si>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</si>
  <si>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</si>
  <si>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</si>
  <si>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</si>
  <si>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</si>
  <si>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</si>
  <si>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</si>
  <si>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</si>
  <si>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</si>
  <si>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</si>
  <si>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</si>
  <si>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</si>
  <si>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</si>
  <si>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</si>
  <si>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</si>
  <si>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</si>
  <si>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</si>
  <si>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</si>
  <si>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</si>
  <si>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</si>
  <si>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</si>
  <si>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</si>
  <si>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</si>
  <si>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</si>
  <si>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</si>
  <si>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</si>
  <si>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</si>
  <si>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</si>
  <si>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</si>
  <si>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</si>
  <si>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</si>
  <si>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</si>
  <si>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</si>
  <si>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</si>
  <si>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</si>
  <si>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</si>
  <si>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</si>
  <si>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</si>
  <si>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</si>
  <si>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</si>
  <si>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</si>
  <si>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</si>
  <si>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</si>
  <si>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</si>
  <si>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</si>
  <si>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</si>
  <si>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</si>
  <si>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</si>
  <si>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</si>
  <si>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</si>
  <si>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</si>
  <si>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</si>
  <si>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</si>
  <si>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</si>
  <si>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</si>
  <si>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</si>
  <si>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</si>
  <si>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</si>
  <si>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</si>
  <si>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</si>
  <si>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</si>
  <si>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</si>
  <si>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</si>
  <si>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</si>
  <si>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</si>
  <si>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</si>
  <si>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</si>
  <si>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</si>
  <si>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</si>
  <si>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</si>
  <si>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</si>
  <si>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</si>
  <si>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</si>
  <si>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</si>
  <si>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</si>
  <si>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</si>
  <si>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</si>
  <si>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</si>
  <si>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</si>
  <si>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</si>
  <si>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</si>
  <si>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</si>
  <si>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</si>
  <si>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</si>
  <si>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</si>
  <si>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</si>
  <si>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</si>
  <si>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</si>
  <si>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</si>
  <si>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</si>
  <si>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</si>
  <si>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</si>
  <si>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</si>
  <si>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</si>
  <si>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</si>
  <si>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</si>
  <si>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</si>
  <si>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</si>
  <si>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</si>
  <si>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</si>
  <si>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</si>
  <si>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</si>
  <si>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</si>
  <si>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</si>
  <si>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</si>
  <si>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</si>
  <si>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</si>
  <si>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</si>
  <si>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</si>
  <si>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</si>
  <si>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</si>
  <si>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</si>
  <si>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</si>
  <si>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</si>
  <si>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</si>
  <si>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</si>
  <si>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</si>
  <si>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</si>
  <si>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</si>
  <si>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</si>
  <si>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</si>
  <si>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</si>
  <si>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</si>
  <si>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</si>
  <si>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</si>
  <si>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</si>
  <si>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</si>
  <si>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</si>
  <si>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</si>
  <si>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</si>
  <si>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</si>
  <si>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</si>
  <si>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</si>
  <si>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</si>
  <si>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</si>
  <si>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</si>
  <si>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</si>
  <si>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</si>
  <si>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</si>
  <si>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</si>
  <si>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</si>
  <si>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</si>
  <si>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</si>
  <si>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</si>
  <si>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</si>
  <si>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</si>
  <si>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</si>
  <si>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</si>
  <si>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</si>
  <si>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</si>
  <si>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</si>
  <si>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</si>
  <si>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</si>
  <si>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</si>
  <si>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</si>
  <si>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</si>
  <si>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</si>
  <si>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</si>
  <si>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</si>
  <si>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</si>
  <si>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</si>
  <si>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</si>
  <si>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</si>
  <si>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</si>
  <si>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</si>
  <si>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</si>
  <si>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</si>
  <si>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</si>
  <si>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</si>
  <si>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</si>
  <si>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</si>
  <si>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</si>
  <si>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</si>
  <si>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</si>
  <si>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</si>
  <si>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</si>
  <si>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</si>
  <si>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</si>
  <si>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</si>
  <si>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</si>
  <si>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</si>
  <si>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</si>
  <si>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</si>
  <si>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</si>
  <si>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</si>
  <si>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</si>
  <si>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</si>
  <si>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</si>
  <si>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</si>
  <si>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</si>
  <si>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</si>
  <si>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</si>
  <si>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</si>
  <si>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</si>
  <si>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</si>
  <si>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</si>
  <si>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</si>
  <si>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</si>
  <si>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</si>
  <si>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</si>
  <si>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</si>
  <si>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</si>
  <si>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</si>
  <si>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</si>
  <si>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</si>
  <si>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</si>
  <si>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</si>
  <si>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</si>
  <si>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</si>
  <si>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</si>
  <si>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</si>
  <si>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</si>
  <si>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</si>
  <si>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</si>
  <si>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</si>
  <si>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</si>
  <si>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</si>
  <si>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</si>
  <si>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</si>
  <si>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</si>
  <si>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</si>
  <si>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</si>
  <si>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</si>
  <si>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</si>
  <si>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</si>
  <si>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</si>
  <si>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</si>
  <si>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</si>
  <si>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</si>
  <si>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</si>
  <si>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</si>
  <si>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</si>
  <si>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</si>
  <si>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</si>
  <si>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</si>
  <si>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</si>
  <si>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</si>
  <si>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</si>
  <si>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</si>
  <si>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</si>
  <si>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</si>
  <si>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</si>
  <si>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</si>
  <si>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</si>
  <si>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</si>
  <si>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</si>
  <si>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</si>
  <si>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</si>
  <si>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</si>
  <si>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</si>
  <si>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</si>
  <si>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</si>
  <si>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</si>
  <si>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</si>
  <si>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</si>
  <si>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</si>
  <si>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</si>
  <si>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</si>
  <si>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</si>
  <si>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</si>
  <si>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</si>
  <si>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</si>
  <si>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</si>
  <si>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</si>
  <si>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</si>
  <si>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</si>
  <si>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</si>
  <si>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</si>
  <si>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</si>
  <si>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</si>
  <si>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</si>
  <si>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</si>
  <si>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</si>
  <si>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</si>
  <si>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</si>
  <si>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</si>
  <si>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</si>
  <si>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</si>
  <si>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</si>
  <si>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</si>
  <si>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</si>
  <si>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</si>
  <si>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</si>
  <si>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</si>
  <si>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</si>
  <si>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</si>
  <si>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</si>
  <si>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</si>
  <si>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</si>
  <si>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</si>
  <si>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</si>
  <si>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</si>
  <si>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</si>
  <si>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</si>
  <si>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</si>
  <si>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</si>
  <si>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</si>
  <si>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</si>
  <si>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</si>
  <si>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</si>
  <si>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</si>
  <si>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</si>
  <si>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</si>
  <si>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</si>
  <si>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</si>
  <si>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</si>
  <si>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</si>
  <si>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</si>
  <si>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</si>
  <si>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</si>
  <si>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</si>
  <si>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</si>
  <si>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</si>
  <si>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</si>
  <si>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</si>
  <si>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</si>
  <si>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</si>
  <si>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</si>
  <si>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</si>
  <si>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</si>
  <si>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</si>
  <si>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</si>
  <si>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</si>
  <si>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</si>
  <si>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</si>
  <si>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</si>
  <si>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</si>
  <si>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</si>
  <si>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</si>
  <si>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</si>
  <si>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</si>
  <si>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</si>
  <si>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</si>
  <si>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</si>
  <si>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</si>
  <si>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</si>
  <si>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</si>
  <si>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</si>
  <si>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</si>
  <si>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</si>
  <si>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</si>
  <si>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</si>
  <si>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</si>
  <si>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</si>
  <si>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</si>
  <si>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</si>
  <si>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</si>
  <si>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</si>
  <si>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</si>
  <si>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</si>
  <si>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</si>
  <si>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</si>
  <si>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</si>
  <si>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</si>
  <si>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</si>
  <si>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</si>
  <si>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</si>
  <si>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</si>
  <si>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</si>
  <si>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</si>
  <si>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</si>
  <si>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</si>
  <si>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</si>
  <si>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</si>
  <si>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</si>
  <si>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</si>
  <si>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</si>
  <si>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</si>
  <si>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</si>
  <si>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</si>
  <si>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</si>
  <si>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</si>
  <si>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</si>
  <si>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</si>
  <si>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</si>
  <si>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</si>
  <si>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</si>
  <si>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</si>
  <si>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</si>
  <si>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</si>
  <si>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</si>
  <si>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</si>
  <si>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</si>
  <si>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</si>
  <si>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</si>
  <si>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</si>
  <si>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</si>
  <si>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</si>
  <si>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</si>
  <si>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</si>
  <si>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</si>
  <si>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</si>
  <si>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</si>
  <si>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</si>
  <si>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</si>
  <si>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</si>
  <si>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</si>
  <si>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</si>
  <si>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</si>
  <si>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</si>
  <si>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</si>
  <si>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</si>
  <si>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</si>
  <si>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</si>
  <si>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</si>
  <si>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</si>
  <si>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</si>
  <si>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</si>
  <si>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</si>
  <si>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</si>
  <si>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</si>
  <si>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</si>
  <si>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</si>
  <si>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</si>
  <si>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</si>
  <si>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</si>
  <si>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</si>
  <si>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</si>
  <si>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</si>
  <si>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</si>
  <si>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</si>
  <si>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</si>
  <si>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</si>
  <si>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</si>
  <si>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</si>
  <si>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</si>
  <si>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</si>
  <si>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</si>
  <si>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</si>
  <si>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</si>
  <si>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</si>
  <si>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</si>
  <si>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</si>
  <si>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</si>
  <si>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</si>
  <si>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</si>
  <si>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</si>
  <si>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</si>
  <si>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</si>
  <si>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</si>
  <si>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</si>
  <si>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</si>
  <si>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</si>
  <si>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</si>
  <si>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</si>
  <si>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</si>
  <si>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</si>
  <si>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</si>
  <si>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</si>
  <si>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</si>
  <si>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</si>
  <si>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</si>
  <si>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</si>
  <si>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</si>
  <si>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</si>
  <si>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</si>
  <si>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</si>
  <si>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</si>
  <si>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</si>
  <si>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</si>
  <si>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</si>
  <si>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</si>
  <si>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</si>
  <si>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</si>
  <si>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</si>
  <si>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</si>
  <si>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</si>
  <si>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</si>
  <si>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</si>
  <si>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</si>
  <si>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</si>
  <si>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</si>
  <si>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</si>
  <si>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</si>
  <si>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</si>
  <si>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</si>
  <si>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</si>
  <si>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</si>
  <si>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</si>
  <si>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</si>
  <si>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</si>
  <si>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</si>
  <si>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</si>
  <si>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</si>
  <si>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</si>
  <si>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</si>
  <si>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</si>
  <si>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</si>
  <si>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</si>
  <si>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</si>
  <si>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</si>
  <si>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</si>
  <si>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</si>
  <si>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</si>
  <si>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</si>
  <si>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</si>
  <si>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</si>
  <si>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</si>
  <si>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</si>
  <si>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</si>
  <si>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</si>
  <si>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</si>
  <si>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</si>
  <si>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</si>
  <si>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</si>
  <si>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</si>
  <si>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</si>
  <si>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</si>
  <si>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</si>
  <si>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</si>
  <si>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</si>
  <si>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</si>
  <si>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</si>
  <si>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</si>
  <si>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</si>
  <si>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</si>
  <si>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</si>
  <si>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</si>
  <si>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</si>
  <si>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</si>
  <si>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</si>
  <si>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</si>
  <si>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</si>
  <si>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</si>
  <si>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</si>
  <si>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</si>
  <si>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</si>
  <si>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</si>
  <si>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</si>
  <si>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</si>
  <si>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</si>
  <si>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</si>
  <si>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</si>
  <si>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</si>
  <si>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</si>
  <si>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</si>
  <si>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</si>
  <si>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</si>
  <si>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</si>
  <si>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</si>
  <si>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</si>
  <si>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</si>
  <si>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</si>
  <si>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</si>
  <si>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</si>
  <si>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</si>
  <si>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</si>
  <si>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</si>
  <si>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</si>
  <si>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</si>
  <si>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</si>
  <si>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</si>
  <si>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</si>
  <si>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</si>
  <si>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</si>
  <si>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</si>
  <si>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</si>
  <si>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</si>
  <si>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</si>
  <si>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</si>
  <si>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</si>
  <si>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</si>
  <si>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</si>
  <si>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</si>
  <si>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</si>
  <si>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</si>
  <si>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</si>
  <si>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</si>
  <si>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</si>
  <si>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</si>
  <si>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</si>
  <si>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</si>
  <si>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</si>
  <si>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</si>
  <si>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</si>
  <si>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</si>
  <si>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</si>
  <si>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</si>
  <si>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</si>
  <si>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</si>
  <si>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</si>
  <si>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</si>
  <si>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</si>
  <si>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</si>
  <si>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</si>
  <si>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</si>
  <si>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</si>
  <si>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</si>
  <si>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</si>
  <si>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</si>
  <si>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</si>
  <si>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</si>
  <si>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</si>
  <si>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</si>
  <si>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</si>
  <si>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</si>
  <si>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</si>
  <si>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</si>
  <si>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</si>
  <si>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</si>
  <si>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</si>
  <si>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</si>
  <si>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</si>
  <si>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</si>
  <si>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</si>
  <si>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</si>
  <si>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</si>
  <si>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</si>
  <si>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</si>
  <si>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</si>
  <si>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</si>
  <si>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</si>
  <si>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</si>
  <si>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</si>
  <si>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</si>
  <si>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</si>
  <si>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</si>
  <si>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</si>
  <si>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</si>
  <si>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</si>
  <si>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</si>
  <si>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</si>
  <si>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</si>
  <si>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</si>
  <si>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</si>
  <si>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</si>
  <si>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</si>
  <si>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</si>
  <si>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</si>
  <si>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</si>
  <si>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</si>
  <si>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</si>
  <si>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</si>
  <si>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</si>
  <si>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</si>
  <si>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</si>
  <si>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</si>
  <si>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</si>
  <si>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</si>
  <si>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</si>
  <si>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</si>
  <si>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</si>
  <si>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</si>
  <si>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</si>
  <si>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</si>
  <si>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</si>
  <si>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</si>
  <si>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</si>
  <si>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</si>
  <si>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</si>
  <si>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</si>
  <si>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</si>
  <si>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</si>
  <si>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</si>
  <si>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</si>
  <si>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</si>
  <si>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</si>
  <si>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</si>
  <si>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</si>
  <si>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</si>
  <si>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</si>
  <si>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</si>
  <si>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</si>
  <si>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</si>
  <si>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</si>
  <si>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</si>
  <si>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</si>
  <si>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</si>
  <si>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</si>
  <si>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</si>
  <si>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</si>
  <si>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</si>
  <si>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</si>
  <si>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</si>
  <si>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</si>
  <si>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</si>
  <si>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</si>
  <si>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</si>
  <si>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</si>
  <si>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</si>
  <si>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</si>
  <si>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</si>
  <si>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</si>
  <si>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</si>
  <si>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</si>
  <si>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</si>
  <si>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</si>
  <si>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</si>
  <si>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</si>
  <si>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</si>
  <si>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</si>
  <si>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</si>
  <si>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</si>
  <si>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</si>
  <si>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</si>
  <si>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</si>
  <si>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</si>
  <si>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</si>
  <si>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</si>
  <si>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</si>
  <si>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</si>
  <si>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</si>
  <si>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</si>
  <si>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</si>
  <si>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</si>
  <si>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</si>
  <si>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</si>
  <si>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</si>
  <si>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</si>
  <si>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</si>
  <si>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</si>
  <si>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</si>
  <si>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</si>
  <si>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</si>
  <si>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</si>
  <si>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</si>
  <si>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</si>
  <si>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</si>
  <si>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</si>
  <si>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</si>
  <si>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</si>
  <si>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</si>
  <si>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</si>
  <si>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</si>
  <si>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</si>
  <si>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</si>
  <si>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</si>
  <si>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</si>
  <si>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</si>
  <si>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</si>
  <si>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</si>
  <si>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</si>
  <si>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</si>
  <si>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</si>
  <si>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</si>
  <si>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</si>
  <si>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</si>
  <si>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</si>
  <si>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</si>
  <si>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</si>
  <si>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</si>
  <si>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</si>
  <si>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</si>
  <si>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</si>
  <si>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</si>
  <si>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</si>
  <si>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</si>
  <si>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</si>
  <si>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</si>
  <si>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</si>
  <si>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</si>
  <si>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</si>
  <si>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</si>
  <si>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</si>
  <si>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</si>
  <si>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</si>
  <si>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</si>
  <si>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</si>
  <si>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</si>
  <si>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</si>
  <si>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</si>
  <si>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</si>
  <si>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</si>
  <si>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</si>
  <si>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</si>
  <si>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</si>
  <si>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</si>
  <si>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</si>
  <si>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</si>
  <si>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</si>
  <si>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</si>
  <si>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</si>
  <si>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</si>
  <si>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</si>
  <si>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</si>
  <si>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</si>
  <si>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</si>
  <si>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</si>
  <si>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</si>
  <si>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</si>
  <si>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</si>
  <si>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</si>
  <si>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</si>
  <si>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</si>
  <si>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</si>
  <si>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</si>
  <si>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</si>
  <si>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PCM-20251009-00001785</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</si>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</sst>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3" totalsRowShown="0" headerRowDxfId="15" dataDxfId="14" headerRowBorderDxfId="12" tableBorderDxfId="13">
  <autoFilter ref="A1:L20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276.84223032407317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6.0621296302997507E-2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45939.790656018522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45939.790656018522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45939.790656018522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45939.790656018522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45939.790656018522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45939.790656018522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45939.790656018522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45939.790656018522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45939.790656018522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45939.790656018522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45939.790656018522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45939.790656018522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45939.790656018522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45939.790656018522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45939.790656018522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45939.790656018522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45939.790656018522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45939.790656018522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45939.790656018522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45939.790656018522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45939.790656018522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45939.790656018522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45939.790656018522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45939.790656018522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45939.790656018522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45939.790656018522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45939.790656018522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45939.790656018522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45939.790656018522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45939.790656018522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45939.790656018522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45939.790656018522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45939.790656018522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45939.790656018522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45939.790656018522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45939.790656018522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45939.790656018522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45939.790656018522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45939.790656018522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45939.790656018522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45939.790656018522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45939.790656018522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45939.790656018522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45939.790656018522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45939.790656018522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45939.790656018522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45939.790656018522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45939.790656018522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45939.790656018522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45939.790656018522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45939.790656018522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45939.790656018522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45939.790656018522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45939.790656018522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45939.790656018522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45939.790656018522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45939.790656018522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45939.790656018522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45939.790656018522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45939.790656018522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45939.790656018522</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69B30ABD-7A50-48C0-896A-865DD29F7678}"/>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133.06357268519059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114.79081805556052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7.7484722227382008E-2</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45939.790656018522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45939.790656018522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45939.790656018522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45939.790656018522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45939.790656018522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45939.790656018522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45939.790656018522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45939.790656018522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45939.790656018522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45939.790656018522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45939.790656018522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45939.790656018522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45939.790656018522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45939.790656018522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45939.790656018522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45939.790656018522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45939.790656018522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45939.790656018522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45939.790656018522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45939.790656018522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45939.790656018522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45939.790656018522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45939.790656018522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45939.790656018522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45939.790656018522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45939.790656018522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45939.790656018522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45939.790656018522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45939.790656018522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45939.790656018522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45939.790656018522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45939.790656018522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45939.790656018522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45939.790656018522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45939.790656018522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45939.790656018522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45939.790656018522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45939.790656018522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45939.790656018522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45939.790656018522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45939.790656018522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45939.790656018522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45939.790656018522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45939.790656018522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45939.790656018522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45939.790656018522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45939.790656018522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45939.790656018522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45939.790656018522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45939.790656018522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45939.790656018522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45939.790656018522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45939.790656018522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45939.790656018522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45939.790656018522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45939.790656018522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45939.790656018522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45939.790656018522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45939.790656018522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45939.790656018522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45939.790656018522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45939.790656018522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45939.790656018522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45939.790656018522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45939.790656018522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45939.790656018522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45939.790656018522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45939.790656018522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45939.790656018522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45939.790656018522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45939.790656018522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45939.790656018522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45939.790656018522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45939.790656018522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45939.790656018522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45939.790656018522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45939.790656018522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45939.790656018522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45939.790656018522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45939.790656018522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45939.790656018522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45939.790656018522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45939.790656018522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45939.790656018522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45939.790656018522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45939.790656018522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45939.790656018522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45939.790656018522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45939.790656018522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45939.790656018522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45939.790656018522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45939.790656018522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45939.790656018522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45939.790656018522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45939.790656018522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45939.790656018522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45939.790656018522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45939.790656018522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45939.790656018522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45939.790656018522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45939.790656018522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45939.790656018522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45939.790656018522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45939.790656018522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45939.790656018522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45939.790656018522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45939.790656018522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45939.790656018522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45939.790656018522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45939.790656018522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45939.790656018522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45939.790656018522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45939.790656018522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45939.790656018522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45939.790656018522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45939.790656018522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45939.790656018522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45939.790656018522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45939.790656018522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45939.790656018522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45939.790656018522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45939.790656018522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45939.790656018522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45939.790656018522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45939.790656018522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45939.790656018522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45939.790656018522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45939.790656018522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45939.790656018522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45939.790656018522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45939.790656018522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45939.790656018522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45939.790656018522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45939.790656018522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45939.790656018522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45939.790656018522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45939.790656018522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45939.790656018522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45939.790656018522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45939.790656018522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45939.790656018522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45939.790656018522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45939.790656018522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45939.790656018522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45939.790656018522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45939.790656018522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45939.790656018522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45939.790656018522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45939.790656018522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45939.790656018522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45939.790656018522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45939.790656018522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45939.790656018522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45939.790656018522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45939.790656018522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45939.790656018522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45939.790656018522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45939.790656018522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45939.790656018522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45939.790656018522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45939.790656018522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45939.790656018522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45939.790656018522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45939.790656018522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45939.790656018522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45939.790656018522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45939.790656018522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45939.790656018522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45939.790656018522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45939.790656018522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45939.790656018522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45939.790656018522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45939.790656018522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45939.790656018522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45939.790656018522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45939.790656018522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45939.790656018522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45939.790656018522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45939.790656018522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45939.790656018522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45939.790656018522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45939.790656018522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45939.790656018522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45939.790656018522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45939.790656018522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45939.790656018522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45939.790656018522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45939.790656018522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45939.790656018522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45939.790656018522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45939.790656249999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45939.790656249999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45939.790656249999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45939.790656249999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45939.790656249999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45939.790656249999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45939.790656249999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45939.790656249999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45939.790656249999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45939.790656249999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45939.790656249999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45939.790656249999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45939.790656249999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45939.790656249999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45939.790656249999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45939.790656249999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45939.790656249999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45939.790656249999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45939.790656249999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45939.790656249999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45939.790656249999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45939.790656249999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45939.790656249999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45939.790656249999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45939.790656249999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45939.790656249999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45939.790656249999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45939.790656249999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45939.790656249999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45939.790656249999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45939.790656249999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45939.790656249999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45939.790656249999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45939.790656249999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45939.790656249999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45939.790656249999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45939.790656249999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45939.790656249999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45939.790656249999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45939.790656249999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45939.790656249999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45939.790656249999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45939.790656249999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45939.790656249999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45939.790656249999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45939.790656249999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45939.790656249999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45939.790656249999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45939.790656249999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45939.790656249999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45939.790656249999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45939.790656249999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45939.790656249999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45939.790656249999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45939.790656249999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45939.790656249999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45939.790656249999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45939.790656249999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45939.790656249999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45939.790656249999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45939.790656249999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45939.790656249999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45939.790656249999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45939.790656249999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45939.790656249999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45939.790656249999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45939.790656249999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45939.790656249999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45939.790656249999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45939.790656249999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45939.790656249999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45939.790656249999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45939.790656249999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45939.790656249999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45939.790656249999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45939.790656249999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45939.790656249999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45939.790656249999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45939.790656249999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45939.790656249999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45939.790656249999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45939.790656249999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45939.790656249999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45939.790656249999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45939.790656249999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45939.790656249999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45939.790656249999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45939.790656249999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45939.790656249999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45939.790656249999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45939.790656249999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45939.790656249999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45939.790656249999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45939.790656249999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45939.790656249999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45939.790656249999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45939.790656249999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45939.790656249999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45939.790656249999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45939.790656249999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45939.790656249999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45939.790656249999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45939.790656249999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45939.790656249999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45939.790656249999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45939.790656249999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45939.790656249999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45939.790656249999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45939.790656249999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45939.790656249999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45939.790656249999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45939.790656249999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45939.790656249999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45939.790656249999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45939.790656249999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45939.790656249999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45939.790656249999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45939.790656249999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45939.790656249999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45939.790656249999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45939.790656249999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45939.790656249999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45939.790656249999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45939.790656249999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45939.790656249999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45939.790656249999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45939.790656249999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45939.790656249999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45939.790656249999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45939.790656249999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45939.790656249999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45939.790656249999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45939.790656249999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45939.790656249999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45939.790656249999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45939.790656249999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45939.790656249999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45939.790656249999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45939.790656249999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45939.790656249999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45939.790656249999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45939.790656249999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45939.790656249999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45939.790656249999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45939.790656249999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45939.790656249999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45939.790656249999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45939.790656249999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45939.790656249999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45939.790656249999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45939.790656249999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45939.790656249999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45939.790656249999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45939.790656249999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45939.790656249999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45939.790656249999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45939.790656249999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45939.790656249999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45939.790656249999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45939.790656249999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45939.790656249999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45939.790656249999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45939.790656249999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45939.790656249999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45939.790656249999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45939.790656249999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45939.790656249999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45939.790656249999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45939.790656249999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45939.790656249999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45939.790656249999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45939.790656249999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45939.790656249999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45939.790656249999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45939.790656249999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45939.790656249999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45939.790656249999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45939.790656249999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45939.790656249999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45939.790656249999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45939.790656249999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45939.790656249999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45939.790656249999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45939.790656249999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45939.790656249999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45939.790656249999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45939.790656249999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45939.790656249999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45939.790656249999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45939.790656249999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45939.790656249999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45939.790656249999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45939.790656249999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45939.790656249999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45939.790656249999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45939.790656249999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45939.790656249999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45939.790656249999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45939.790656249999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45939.790656249999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45939.790656249999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45939.790656249999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45939.790656249999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45939.790656249999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45939.790656249999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45939.790656249999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45939.790656249999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45939.790656249999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45939.790656249999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45939.790656249999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45939.790656249999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45939.790656249999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45939.790656249999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45939.790656249999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45939.790656249999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45939.790656249999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45939.790656249999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45939.790656249999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45939.790656249999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45939.790656249999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45939.790656249999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45939.790656249999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45939.790656249999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45939.790656249999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45939.790656249999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45939.790656249999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45939.790656249999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45939.790656249999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45939.790656249999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45939.790656249999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45939.790656249999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45939.790656249999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45939.790656249999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45939.790656249999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45939.790656249999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45939.790656249999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45939.790656249999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45939.790656249999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45939.790656249999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45939.790656249999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45939.790656249999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45939.790656249999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45939.790656249999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45939.790656249999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45939.790656249999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45939.790656249999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45939.790656249999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45939.790656249999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45939.790656249999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45939.790656249999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45939.790656249999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45939.790656249999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45939.790656249999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45939.790656249999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45939.790656249999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45939.790656249999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45939.790656249999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45939.790656249999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45939.790656249999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45939.790656249999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45939.790656249999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45939.790656249999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45939.790656249999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45939.790656249999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45939.790656249999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45939.790656249999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45939.790656249999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45939.790656249999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45939.790656249999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45939.790656249999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45939.790656249999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45939.790656249999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45939.790656249999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45939.790656249999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45939.790656249999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45939.790656249999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45939.790656249999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45939.790656249999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45939.790656249999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45939.790656249999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45939.790656249999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45939.790656249999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45939.790656249999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45939.790656249999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45939.790656249999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45939.790656249999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45939.790656249999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45939.790656249999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45939.790656249999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45939.790656249999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45939.790656249999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45939.790656249999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45939.790656249999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45939.790656249999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45939.790656249999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45939.790656249999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45939.790656249999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45939.790656249999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45939.790656249999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45939.790656249999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45939.790656249999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45939.790656249999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45939.790656249999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45939.790656249999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45939.790656249999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45939.790656249999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45939.790656249999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45939.790656249999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45939.790656249999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45939.790656249999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45939.790656249999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45939.790656249999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45939.790656249999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45939.790656249999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45939.790656249999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45939.790656249999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45939.790656249999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45939.790656249999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45939.790656249999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45939.790656249999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45939.790656249999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45939.790656249999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45939.790656249999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45939.790656249999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45939.790656249999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45939.790656249999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45939.790656249999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45939.790656249999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45939.790656249999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45939.790656249999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45939.790656249999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45939.790656249999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45939.790656249999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45939.790656249999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45939.790656249999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45939.790656249999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45939.790656249999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45939.790656249999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45939.790656249999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45939.790656249999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45939.790656249999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45939.790656249999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45939.790656249999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45939.790656249999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45939.790656249999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45939.790656249999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45939.790656249999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45939.790656249999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45939.790656249999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45939.790656249999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45939.790656249999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45939.790656249999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45939.790656249999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45939.790656249999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45939.790656249999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45939.790656249999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45939.790656249999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45939.790656249999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45939.790656249999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45939.790656249999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45939.790656249999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45939.790656249999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45939.790656249999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45939.790656249999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45939.790656249999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45939.790656249999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45939.790656249999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45939.790656249999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45939.790656249999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45939.790656249999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45939.790656249999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45939.790656249999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45939.790656249999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45939.790656249999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45939.790656249999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45939.790656249999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45939.790656249999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45939.790656249999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45939.790656249999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45939.790656249999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45939.790656249999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45939.790656249999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45939.790656249999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45939.790656249999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45939.790656249999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45939.790656249999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45939.790656249999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45939.790656249999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45939.790656249999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45939.790656249999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45939.790656249999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45939.790656249999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45939.790656249999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45939.790656249999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45939.790656249999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45939.790656249999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45939.790656249999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45939.790656249999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45939.790656249999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45939.790656249999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45939.790656249999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45939.790656249999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45939.790656249999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45939.790656249999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45939.790656249999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45939.790656249999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45939.790656249999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45939.790656249999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45939.790656249999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45939.790656249999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45939.790656249999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45939.790656249999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45939.790656249999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45939.790656249999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45939.790656249999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45939.790656249999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45939.790656249999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45939.790656249999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45939.790656249999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45939.790656249999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45939.790656249999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45939.790656249999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45939.790656249999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45939.790656249999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45939.790656249999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45939.790656249999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45939.790656249999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45939.790656249999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45939.790656249999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45939.790656249999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45939.790656249999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45939.790656249999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45939.790656249999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45939.790656249999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45939.790656249999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45939.790656249999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45939.790656249999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45939.790656249999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45939.790656249999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45939.790656249999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45939.790656249999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45939.790656249999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45939.790656249999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45939.790656249999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45939.790656249999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45939.790656249999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45939.790656249999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45939.790656249999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45939.790656249999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45939.790656249999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45939.790656249999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45939.790656249999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45939.790656249999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45939.790656249999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45939.790656249999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45939.790656249999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45939.790656249999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45939.790656249999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45939.790656249999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45939.790656249999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45939.790656249999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45939.790656249999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45939.790656249999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45939.790656249999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45939.790656249999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45939.790656249999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45939.790656249999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45939.790656249999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45939.790656249999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45939.790656249999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45939.790656249999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45939.790656249999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45939.790656249999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45939.790656249999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45939.790656249999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45939.790656249999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45939.790656249999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45939.790656249999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45939.790656249999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45939.790656249999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45939.790656249999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45939.790656249999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45939.790656249999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45939.790656249999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45939.790656249999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45939.790656249999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45939.790656249999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45939.790656249999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45939.790656249999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45939.790656249999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45939.790656249999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45939.790656249999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45939.790656249999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45939.790656249999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45939.790656249999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45939.790656249999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45939.790656249999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45939.790656249999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45939.790656249999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45939.790656249999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45939.790656249999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45939.790656249999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45939.790656249999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45939.790656249999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45939.790656249999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45939.790656249999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45939.790656249999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45939.790656249999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45939.790656249999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45939.790656249999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45939.790656249999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45939.790656249999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45939.790656249999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45939.790656249999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45939.790656249999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45939.790656249999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45939.790656249999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45939.790656249999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45939.790656249999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45939.790656249999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45939.790656249999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45939.790656249999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45939.790656249999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45939.790656249999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45939.790656249999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45939.790656249999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45939.790656249999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45939.790656249999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45939.790656249999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45939.790656249999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45939.790656249999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45939.790656249999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45939.790656249999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45939.790656249999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45939.790656249999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45939.790656249999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45939.790656249999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45939.790656249999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45939.790656249999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45939.790656249999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45939.790656249999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45939.790656249999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45939.790656249999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45939.790656249999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45939.790656249999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45939.790656249999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45939.790656249999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45939.790656249999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45939.790656249999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45939.790656249999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45939.790656249999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45939.790656249999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45939.790656249999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45939.790656249999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45939.790656249999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45939.790656249999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45939.790656249999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45939.790656249999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45939.790656249999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45939.790656249999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45939.790656249999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45939.790656249999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45939.790656249999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45939.790656249999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45939.790656249999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45939.790656249999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45939.790656249999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45939.790656249999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45939.790656249999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45939.790656249999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45939.790656249999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45939.790656249999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45939.790656249999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45939.790656249999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45939.790656249999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45939.790656249999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45939.790656249999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45939.790656249999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45939.790656249999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45939.790656249999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45939.790656249999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45939.790656249999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45939.790656249999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45939.790656249999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45939.790656249999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45939.790656249999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45939.790656249999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45939.790656249999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45939.790656249999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45939.790656249999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45939.790656249999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45939.790656249999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45939.790656249999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45939.790656249999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45939.790656249999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45939.790656249999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45939.790656249999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45939.790656249999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45939.790656249999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45939.790656249999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45939.790656249999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45939.790656249999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45939.790656249999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45939.790656249999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45939.790656249999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45939.790656249999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45939.790656249999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45939.790656249999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45939.790656249999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45939.790656249999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45939.790656249999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45939.790656249999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45939.790656249999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45939.790656249999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45939.790656249999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45939.790656249999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45939.790656249999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45939.790656249999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45939.790656249999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45939.790656249999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45939.790656249999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45939.790656249999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45939.790656249999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45939.790656249999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45939.790656249999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45939.790656249999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45939.790656249999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45939.790656249999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45939.790656249999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45939.790656249999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45939.790656249999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45939.790656249999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45939.790656249999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45939.790656249999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45939.790656249999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45939.790656249999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45939.790656249999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45939.790656249999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45939.790656249999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45939.790656249999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45939.790656249999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45939.790656249999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45939.790656249999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45939.790656249999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45939.790656249999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45939.790656249999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45939.790656249999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45939.790656249999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45939.790656249999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45939.790656249999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45939.790656249999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45939.790656249999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45939.790656249999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45939.790656249999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45939.790656249999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45939.790656249999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45939.790656249999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45939.790656249999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45939.790656249999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45939.790656249999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45939.790656249999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45939.790656249999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45939.790656249999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45939.790656249999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45939.790656249999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45939.790656249999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45939.790656249999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45939.790656249999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45939.790656249999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45939.790656249999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45939.790656249999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45939.790656249999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45939.790656249999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45939.790656249999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45939.790656249999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45939.790656249999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45939.790656249999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45939.790656249999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45939.790656249999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45939.790656249999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45939.790656249999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45939.790656249999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45939.790656249999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45939.790656249999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45939.790656249999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45939.790656249999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45939.790656249999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45939.790656249999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45939.790656249999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45939.790656249999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45939.790656249999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45939.790656249999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45939.790656249999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45939.790656249999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45939.790656249999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45939.790656249999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45939.790656249999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45939.790656249999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45939.790656249999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45939.790656249999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45939.790656249999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45939.790656249999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45939.790656249999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45939.790656249999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45939.790656249999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45939.790656249999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45939.790656249999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45939.790656249999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45939.790656249999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45939.790656249999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45939.790656249999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45939.790656249999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45939.790656249999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45939.790656249999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45939.790656249999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45939.790656249999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45939.790656249999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45939.790656249999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45939.790656249999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45939.790656249999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45939.790656249999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45939.790656249999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45939.790656249999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45939.790656249999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45939.790656249999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45939.790656249999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45939.790656249999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45939.790656249999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45939.790656249999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45939.790656249999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45939.790656249999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45939.790656249999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45939.790656249999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45939.790656249999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45939.790656249999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45939.790656249999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45939.790656249999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45939.790656249999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45939.790656249999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45939.790656249999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45939.790656249999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45939.790656249999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45939.790656249999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45939.790656249999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45939.790656249999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45939.790656249999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45939.790656249999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45939.790656249999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45939.790656249999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45939.790656249999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45939.790656249999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45939.790656249999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45939.790656249999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45939.790656249999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45939.790656249999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45939.790656249999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45939.790656249999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45939.790656249999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45939.790656249999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45939.790656249999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45939.790656249999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45939.790656249999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45939.790656249999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45939.790656249999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45939.790656249999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45939.790656249999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45939.790656249999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45939.790656249999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45939.790656249999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45939.790656249999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45939.790656249999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45939.790656249999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45939.790656249999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45939.790656249999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45939.790656249999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45939.790656249999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45939.790656249999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45939.790656249999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45939.790656249999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45939.790656249999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45939.790656249999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45939.790656249999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45939.790656249999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45939.790656249999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45939.790656249999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45939.790656249999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45939.790656249999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45939.790656249999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45939.790656249999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45939.790656249999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45939.790656249999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45939.790656249999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45939.790656249999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45939.790656249999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45939.790656249999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45939.790656249999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45939.790656249999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45939.790656249999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45939.790656249999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45939.790656249999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45939.790656249999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45939.790656249999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45939.790656249999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45939.790656249999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45939.790656249999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45939.790656249999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45939.790656249999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45939.790656249999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45939.790656249999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45939.790656249999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45939.790656249999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45939.790656249999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45939.790656249999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45939.790656249999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45939.790656249999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45939.790656249999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45939.790656249999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45939.790656249999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45939.790656249999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45939.790656249999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45939.790656249999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45939.790656249999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45939.790656249999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45939.790656249999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45939.790656249999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45939.790656249999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45939.790656249999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45939.790656249999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45939.790656249999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45939.790656249999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45939.790656249999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45939.790656249999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45939.790656249999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45939.790656249999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45939.790656249999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45939.790656249999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45939.790656249999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45939.790656249999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45939.790656249999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45939.790656249999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45939.790656249999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45939.790656249999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45939.790656249999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45939.790656249999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45939.790656249999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45939.790656249999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45939.790656249999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45939.790656249999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45939.790656249999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45939.790656249999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45939.790656249999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45939.790656249999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45939.790656249999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45939.790656249999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45939.790656249999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45939.790656249999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45939.790656249999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45939.790656249999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45939.790656249999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45939.790656249999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45939.790656249999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45939.790656249999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45939.790656249999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45939.790656249999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45939.790656249999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45939.790656249999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45939.790656249999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45939.790656249999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45939.790656249999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45939.790656249999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45939.790656249999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45939.790656249999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45939.790656249999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45939.790656249999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45939.790656249999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45939.790656249999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45939.790656249999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45939.790656249999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45939.790656249999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45939.790656249999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45939.790656249999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45939.790656249999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45939.790656249999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45939.790656249999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45939.790656249999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45939.790656249999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45939.790656249999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45939.790656249999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45939.790656249999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45939.790656249999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45939.790656249999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45939.790656249999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45939.790656249999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45939.790656249999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45939.790656249999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45939.790656249999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45939.790656249999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45939.790656249999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45939.790656249999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45939.790656249999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45939.790656249999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45939.790656249999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45939.790656249999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45939.790656249999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45939.790656249999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45939.790656249999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45939.790656249999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45939.790656249999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45939.790656249999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45939.790656249999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45939.790656249999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45939.790656249999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45939.790656249999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45939.790656249999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45939.790656249999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45939.790656249999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45939.790656249999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45939.790656249999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45939.790656249999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45939.790656249999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45939.790656249999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45939.790656249999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45939.790656249999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45939.790656249999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45939.790656249999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45939.790656249999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45939.790656249999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45939.790656249999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45939.790656249999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45939.790656249999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45939.790656249999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45939.790656249999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45939.790656249999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45939.790656249999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45939.790656249999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45939.790656249999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45939.790656249999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45939.790656249999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45939.790656249999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45939.790656249999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45939.790656249999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45939.790656249999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45939.790656249999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45939.790656249999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45939.790656249999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45939.790656249999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45939.790656249999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45939.790656249999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45939.790656249999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45939.790656249999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45939.790656249999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45939.790656249999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45939.790656249999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45939.790656249999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45939.790656249999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45939.790656249999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45939.790656249999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45939.790656249999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45939.790656249999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45939.790656249999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45939.790656249999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45939.790656249999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45939.790656249999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45939.790656249999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45939.790656249999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45939.790656249999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45939.790656249999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45939.790656249999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45939.790656249999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45939.790656249999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45939.790656249999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45939.790656249999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45939.790656249999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45939.790656249999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45939.790656249999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45939.790656249999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45939.790656249999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45939.790656249999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45939.790656249999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45939.790656249999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45939.790656249999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45939.790656249999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45939.790656249999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45939.790656249999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45939.790656249999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45939.790656249999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45939.790656249999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45939.790656249999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45939.790656249999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45939.790656249999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45939.790656249999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45939.790656249999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45939.790656249999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45939.790656249999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45939.790656249999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45939.790656249999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45939.790656249999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45939.790656249999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45939.790656249999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45939.790656249999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45939.790656249999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45939.790656249999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45939.790656249999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45939.790656249999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45939.790656249999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45939.790656249999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45939.790656249999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45939.790656249999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45939.790656249999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45939.790656249999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45939.790656249999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45939.790656249999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45939.790656249999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45939.790656249999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45939.790656249999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45939.790656249999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45939.790656249999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45939.790656249999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45939.790656249999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45939.790656249999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45939.790656249999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45939.790656249999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45939.790656249999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45939.790656249999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45939.790656249999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45939.790656249999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45939.790656249999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45939.790656249999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45939.790656249999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45939.790656249999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45939.790656249999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45939.790656249999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45939.790656249999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45939.790656249999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45939.790656249999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45939.790656249999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45939.790656249999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45939.790656249999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45939.790656249999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45939.790656249999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45939.790656249999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45939.790656249999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45939.790656249999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45939.790656249999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45939.790656249999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45939.790656249999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45939.790656249999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45939.790656249999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45939.790656249999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45939.790656249999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45939.790656249999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45939.790656249999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45939.790656249999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45939.790656249999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45939.790656249999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45939.790656249999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45939.790656249999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45939.790656249999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45939.790656249999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45939.790656249999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45939.790656249999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45939.790656249999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45939.790656249999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45939.790656249999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45939.790656249999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45939.790656249999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45939.790656249999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45939.790656249999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45939.790656249999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45939.790656249999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45939.790656249999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45939.790656249999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45939.790656249999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45939.790656249999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45939.790656249999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45939.790656249999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45939.790656249999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45939.790656249999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45939.790656249999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45939.790656249999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45939.790656249999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45939.790656249999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45939.790656249999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45939.790656249999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45939.790656249999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45939.790656249999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45939.790656249999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45939.790656249999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45939.790656249999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45939.790656249999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45939.790656249999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45939.790656249999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45939.790656249999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45939.790656249999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45939.790656249999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45939.790656249999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45939.790656249999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45939.790656249999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45939.790656249999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45939.790656249999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45939.790656249999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45939.790656249999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45939.790656249999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45939.790656249999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45939.790656249999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45939.790656249999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45939.790656249999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45939.790656249999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45939.790656249999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45939.790656249999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45939.790656249999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45939.790656249999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45939.790656249999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45939.790656249999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45939.790656249999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45939.790656249999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45939.790656249999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45939.790656249999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45939.790656249999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45939.790656249999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45939.790656249999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45939.790656249999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45939.790656249999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45939.790656249999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45939.790656249999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45939.790656249999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45939.790656249999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45939.790656249999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45939.790656249999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45939.790656249999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45939.790656249999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45939.790656249999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45939.790656249999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45939.790656249999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45939.790656249999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45939.790656249999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45939.790656249999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45939.790656249999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45939.790656249999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45939.790656249999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45939.790656249999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45939.790656249999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45939.790656249999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45939.790656249999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45939.790656249999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45939.790656249999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45939.790656249999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45939.790656249999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45939.790656249999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45939.790656249999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45939.790656249999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45939.790656249999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45939.790656249999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45939.790656249999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45939.790656249999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45939.790656249999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45939.790656249999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45939.790656249999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45939.790656249999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45939.790656249999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45939.790656249999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45939.790656249999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45939.790656249999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45939.790656249999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45939.790656249999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45939.790656249999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45939.790656249999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45939.790656249999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45939.790656249999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45939.790656249999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45939.790656249999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45939.790656249999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45939.790656249999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45939.790656249999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45939.790656249999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45939.790656249999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45939.790656249999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45939.790656249999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45939.790656249999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45939.790656249999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45939.790656249999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45939.790656249999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45939.790656249999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45939.790656249999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45939.790656249999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45939.790656249999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45939.790656249999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45939.790656249999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45939.790656249999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45939.790656249999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45939.790656249999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45939.790656249999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236.30993842592579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0.23341064815031132</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45939.790656018522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45939.790656018522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45939.790656018522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45939.790656018522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45939.790656018522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45939.790656018522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45939.790656018522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45939.790656018522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45939.790656018522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45939.790656018522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45939.790656018522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45939.790656018522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45939.790656018522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45939.790656018522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45939.790656018522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45939.790656018522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45939.790656018522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45939.790656018522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45939.790656018522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45939.790656018522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45939.790656018522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45939.790656018522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45939.790656018522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45939.790656018522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45939.790656018522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45939.790656018522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45939.790656018522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45939.790656018522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45939.790656018522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45939.790656018522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45939.790656018522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45939.790656018522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45939.790656018522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45939.790656018522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45939.790656018522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45939.790656018522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45939.790656018522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45939.790656018522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45939.790656018522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45939.790656018522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45939.790656018522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45939.790656018522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45939.790656018522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45939.790656018522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45939.790656018522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45939.790656018522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45939.790656018522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45939.790656018522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45939.790656018522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45939.790656018522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45939.790656018522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45939.790656018522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45939.790656018522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45939.790656018522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45939.790656018522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45939.790656018522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45939.790656018522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45939.790656018522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45939.790656018522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45939.790656018522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45939.790656018522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45939.790656018522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45939.790656018522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45939.790656018522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45939.790656018522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45939.790656018522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45939.790656018522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45939.790656018522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45939.790656018522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45939.790656018522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45939.790656018522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45939.790656018522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45939.790656018522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45939.790656018522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45939.790656018522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45939.790656018522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45939.790656018522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45939.790656018522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45939.790656018522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45939.790656018522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45939.790656018522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45939.790656018522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45939.790656018522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45939.790656018522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45939.790656018522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45939.790656018522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45939.790656018522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45939.790656018522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45939.790656018522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45939.790656018522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45939.790656018522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45939.790656018522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45939.790656018522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45939.790656018522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45939.790656018522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45939.790656018522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45939.790656018522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45939.790656018522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45939.790656018522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45939.790656018522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45939.790656018522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45939.790656018522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45939.790656018522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45939.790656018522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45939.790656018522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45939.790656018522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45939.790656018522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45939.790656018522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45939.790656018522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45939.790656018522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45939.790656018522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45939.790656018522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45939.790656018522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45939.790656018522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45939.790656018522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45939.790656018522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45939.790656018522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45939.790656018522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45939.790656018522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45939.790656018522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45939.790656018522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45939.790656018522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45939.790656018522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45939.790656018522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45939.790656018522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45939.790656018522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45939.790656018522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45939.790656018522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45939.790656018522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45939.790656018522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45939.790656018522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45939.790656018522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45939.790656018522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45939.790656018522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45939.790656018522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45939.790656018522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45939.790656018522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45939.790656018522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45939.790656018522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45939.790656018522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45939.790656018522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45939.790656018522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45939.790656018522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45939.790656018522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45939.790656018522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45939.790656018522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45939.790656018522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45939.790656018522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45939.790656018522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45939.790656018522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45939.790656018522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45939.790656018522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45939.790656018522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45939.790656018522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45939.790656018522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45939.790656018522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45939.790656018522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45939.790656018522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45939.790656018522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45939.790656018522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45939.790656018522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45939.790656018522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45939.790656018522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45939.790656018522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45939.790656018522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45939.790656018522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45939.790656018522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45939.790656018522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45939.790656018522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45939.790656018522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45939.790656018522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45939.790656018522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45939.790656018522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45939.790656018522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45939.790656018522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45939.790656018522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45939.790656018522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45939.790656018522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45939.790656018522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45939.790656018522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45939.790656018522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45939.790656018522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45939.790656018522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45939.790656018522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45939.790656018522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45939.790656018522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45939.790656018522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45939.790656018522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45939.790656018522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45939.790656018522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45939.790656018522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45939.790656018522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45939.790656018522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45939.790656018522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45939.790656018522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45939.790656018522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45939.790656018522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45939.790656018522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45939.790656018522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45939.790656018522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45939.790656018522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45939.790656018522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45939.790656018522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45939.790656018522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45939.790656018522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45939.790656018522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45939.790656018522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45939.790656018522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45939.790656018522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45939.790656018522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45939.790656018522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45939.790656018522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45939.790656018522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45939.790656018522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45939.790656018522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45939.790656018522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45939.790656018522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45939.790656018522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45939.790656018522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45939.790656018522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45939.790656018522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45939.790656018522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45939.790656018522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45939.790656018522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45939.790656018522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45939.790656018522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45939.790656018522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45939.790656018522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45939.790656018522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45939.790656018522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45939.790656018522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45939.790656018522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45939.790656018522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45939.790656018522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45939.790656018522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45939.790656018522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45939.790656018522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45939.790656018522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45939.790656018522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45939.790656018522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45939.790656018522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45939.790656018522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45939.790656018522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45939.790656018522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45939.790656018522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45939.790656018522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45939.790656018522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45939.790656018522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45939.790656018522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45939.790656018522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45939.790656018522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45939.790656018522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45939.790656018522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45939.790656018522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45939.790656018522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45939.790656018522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45939.790656018522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45939.790656018522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45939.790656018522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45939.790656018522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45939.790656018522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45939.790656018522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45939.790656018522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45939.790656018522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45939.790656018522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45939.790656018522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45939.790656018522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45939.790656018522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45939.790656018522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45939.790656018522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45939.790656018522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45939.790656018522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45939.790656018522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45939.790656018522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45939.790656018522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45939.790656018522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45939.790656018522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45939.790656018522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45939.790656018522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45939.790656018522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45939.790656018522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45939.790656018522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45939.790656018522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45939.790656018522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45939.790656018522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45939.790656018522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45939.790656018522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45939.790656018522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45939.790656018522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45939.790656018522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45939.790656018522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45939.790656018522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45939.790656018522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45939.790656018522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45939.790656018522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45939.790656018522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45939.790656018522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45939.790656018522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45939.790656018522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45939.790656018522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45939.790656018522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45939.790656018522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45939.790656018522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45939.790656018522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45939.790656018522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45939.790656018522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45939.790656018522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45939.790656018522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45939.790656018522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45939.790656018522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45939.790656018522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45939.790656018522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45939.790656018522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45939.790656018522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45939.790656018522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45939.790656018522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45939.790656018522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45939.790656018522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45939.790656018522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45939.790656018522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45939.790656018522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45939.790656018522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45939.790656018522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45939.790656018522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45939.790656018522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45939.790656018522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45939.790656018522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45939.790656018522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45939.790656018522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45939.790656018522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45939.790656018522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45939.790656018522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45939.790656018522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45939.790656018522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45939.790656018522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45939.790656018522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45939.790656018522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45939.790656018522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45939.790656018522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45939.790656018522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45939.790656018522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45939.790656018522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45939.790656018522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45939.790656018522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45939.790656018522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45939.790656018522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45939.790656018522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45939.790656018522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45939.790656018522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45939.790656018522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45939.790656018522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45939.790656018522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45939.790656018522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45939.790656018522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45939.790656018522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45939.790656018522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45939.790656018522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45939.790656018522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45939.790656018522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45939.790656018522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45939.790656018522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45939.790656018522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45939.790656018522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45939.790656018522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45939.790656018522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45939.790656018522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45939.790656018522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45939.790656018522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45939.790656018522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45939.790656018522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45939.790656018522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45939.790656018522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45939.790656018522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45939.790656018522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45939.790656018522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45939.790656018522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45939.790656018522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45939.790656018522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45939.790656018522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45939.790656018522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45939.790656018522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45939.790656018522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45939.790656018522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45939.790656018522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45939.790656018522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45939.790656018522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45939.790656018522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45939.790656018522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45939.790656018522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45939.790656018522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45939.790656018522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45939.790656018522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45939.790656018522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45939.790656018522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45939.790656018522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45939.790656018522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45939.790656018522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45939.790656018522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45939.790656018522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45939.790656018522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45939.790656018522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45939.790656018522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45939.790656018522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45939.790656018522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45939.790656018522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45939.790656018522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45939.790656018522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45939.790656018522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45939.790656018522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45939.790656018522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45939.790656018522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45939.790656018522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45939.790656018522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45939.790656018522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45939.790656018522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45939.790656018522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45939.790656018522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45939.790656018522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45939.790656018522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45939.790656018522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45939.790656018522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45939.790656018522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45939.790656018522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45939.790656018522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45939.790656018522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45939.790656018522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45939.790656018522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45939.790656018522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45939.790656018522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45939.790656018522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45939.790656018522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45939.790656018522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45939.790656018522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45939.790656018522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45939.790656018522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45939.790656018522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45939.790656018522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45939.790656018522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45939.790656018522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45939.790656018522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45939.790656018522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45939.790656018522</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45939.790656018522</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47.958595833333675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4">
        <f t="shared" ref="G3" ca="1" si="0">IFERROR(NOW()-F3,"")</f>
        <v>13.601778703705349</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30136</v>
      </c>
      <c r="E4" s="37" t="s">
        <v>38964</v>
      </c>
      <c r="F4" s="38">
        <v>45939.761805555558</v>
      </c>
      <c r="G4" s="39">
        <f t="shared" ref="G4:G20" ca="1" si="1">IFERROR(NOW()-F4,"")</f>
        <v>2.8850462964328472E-2</v>
      </c>
      <c r="H4" s="38">
        <v>45939.756249999999</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45939.790656018522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45939.790656018522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45939.790656018522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45939.790656018522</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45939.790656018522</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45939.790656018522</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45939.790656018522</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45939.790656018522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45939.790656018522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45939.790656018522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45939.790656018522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45939.790656018522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45939.790656018522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45939.790656018522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45939.790656018522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45939.790656018522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45939.790656018522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45939.790656018522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45939.790656018522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45939.790656018522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45939.790656018522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45939.790656018522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45939.790656018522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45939.790656018522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45939.790656018522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45939.790656018522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45939.790656018522</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45939.790656018522</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45939.790656018522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45939.790656018522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45939.790656018522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45939.790656018522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45939.790656018522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45939.790656018522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45939.790656018522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45939.790656018522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45939.790656018522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45939.790656018522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45939.790656018522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45939.790656018522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45939.790656018522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45939.790656018522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45939.790656018522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45939.790656018522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45939.790656018522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45939.790656018522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45939.790656018522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45939.790656018522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45939.790656018522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45939.790656018522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45939.790656018522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45939.790656018522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45939.790656018522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45939.790656018522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45939.790656018522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45939.790656018522</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45939.790656018522</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45939.790656018522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45939.790656018522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45939.790656018522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45939.790656018522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45939.790656018522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45939.790656018522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45939.790656018522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45939.790656018522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45939.790656018522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45939.790656018522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45939.790656018522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45939.790656018522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45939.790656018522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45939.790656018522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45939.790656018522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45939.790656018522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45939.790656018522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45939.790656018522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45939.790656018522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45939.790656018522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45939.790656018522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45939.790656018522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45939.790656018522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45939.790656018522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45939.790656018522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45939.790656018522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45939.790656018522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45939.790656018522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45939.790656018522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45939.790656018522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45939.790656018522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45939.790656018522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45939.790656018522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45939.790656018522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45939.790656018522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45939.790656018522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45939.790656018522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45939.790656018522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45939.790656018522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45939.790656018522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45939.790656018522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45939.790656018522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45939.790656018522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45939.790656018522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45939.790656018522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45939.790656018522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45939.790656018522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45939.790656018522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45939.790656018522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45939.790656018522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45939.790656018522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45939.790656018522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45939.790656018522</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45939.790656018522</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3"/>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13.017808796299505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0.26159351852402324</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5.9096837963006692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4.848410648148274</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39073</v>
      </c>
      <c r="B6" s="157" t="str">
        <f>IFERROR(VLOOKUP(D6,DB!A:K,11,0),"")</f>
        <v>R6</v>
      </c>
      <c r="C6" s="157">
        <v>2</v>
      </c>
      <c r="D6" s="157" t="s">
        <v>32685</v>
      </c>
      <c r="E6" s="157" t="s">
        <v>38964</v>
      </c>
      <c r="F6" s="162">
        <v>45939.637326388889</v>
      </c>
      <c r="G6" s="151">
        <f ca="1">IFERROR(NOW()-F6,"-")</f>
        <v>0.15332962963293539</v>
      </c>
      <c r="H6" s="162">
        <v>45939.632824074077</v>
      </c>
      <c r="I6" s="157" t="str">
        <f>IFERROR(VLOOKUP(D6,DB!A:F,6,0),"")</f>
        <v>SCECO</v>
      </c>
      <c r="J6" s="157" t="str">
        <f>IFERROR(VLOOKUP(D6,DB!A:G,7,0),"")</f>
        <v>Dead</v>
      </c>
      <c r="K6" s="157" t="s">
        <v>39074</v>
      </c>
      <c r="L6" s="157" t="str">
        <f>IFERROR(VLOOKUP(D6,DB!A:I,9,0),"")</f>
        <v>Latis</v>
      </c>
    </row>
    <row r="7" spans="1:16383" ht="31.5" customHeight="1">
      <c r="A7" s="157" t="s">
        <v>39075</v>
      </c>
      <c r="B7" s="157" t="str">
        <f>IFERROR(VLOOKUP(D7,DB!A:K,11,0),"")</f>
        <v>R6</v>
      </c>
      <c r="C7" s="157">
        <v>1</v>
      </c>
      <c r="D7" s="157" t="s">
        <v>34746</v>
      </c>
      <c r="E7" s="157" t="s">
        <v>39045</v>
      </c>
      <c r="F7" s="157"/>
      <c r="G7" s="151">
        <f ca="1">IFERROR(NOW()-F7,"-")</f>
        <v>45939.790656018522</v>
      </c>
      <c r="H7" s="162">
        <v>45939.692777777775</v>
      </c>
      <c r="I7" s="157" t="str">
        <f>IFERROR(VLOOKUP(D7,DB!A:F,6,0),"")</f>
        <v>Generator-SG</v>
      </c>
      <c r="J7" s="157" t="str">
        <f>IFERROR(VLOOKUP(D7,DB!A:G,7,0),"")</f>
        <v>Vandalized</v>
      </c>
      <c r="K7" s="157" t="s">
        <v>39076</v>
      </c>
      <c r="L7" s="157" t="str">
        <f>IFERROR(VLOOKUP(D7,DB!A:I,9,0),"")</f>
        <v>Latis</v>
      </c>
    </row>
    <row r="8" spans="1:16383" ht="31.5" customHeight="1">
      <c r="A8" s="157" t="s">
        <v>39077</v>
      </c>
      <c r="B8" s="157" t="str">
        <f>IFERROR(VLOOKUP(D8,DB!A:K,11,0),"")</f>
        <v>R6</v>
      </c>
      <c r="C8" s="157">
        <v>2</v>
      </c>
      <c r="D8" s="157" t="s">
        <v>32516</v>
      </c>
      <c r="E8" s="157" t="s">
        <v>39045</v>
      </c>
      <c r="F8" s="162">
        <v>45939.732476851852</v>
      </c>
      <c r="G8" s="151">
        <f ca="1">IFERROR(NOW()-F8,"-")</f>
        <v>5.8179166670015547E-2</v>
      </c>
      <c r="H8" s="157"/>
      <c r="I8" s="157" t="str">
        <f>IFERROR(VLOOKUP(D8,DB!A:F,6,0),"")</f>
        <v>SCECO</v>
      </c>
      <c r="J8" s="157" t="str">
        <f>IFERROR(VLOOKUP(D8,DB!A:G,7,0),"")</f>
        <v>Good</v>
      </c>
      <c r="K8" s="157" t="s">
        <v>39078</v>
      </c>
      <c r="L8" s="157" t="str">
        <f>IFERROR(VLOOKUP(D8,DB!A:I,9,0),"")</f>
        <v>Latis</v>
      </c>
    </row>
    <row r="9" spans="1:16383" ht="31.5" customHeight="1">
      <c r="A9" s="157"/>
      <c r="B9" s="157" t="str">
        <f>IFERROR(VLOOKUP(D9,DB!A:K,11,0),"")</f>
        <v/>
      </c>
      <c r="C9" s="157"/>
      <c r="D9" s="157"/>
      <c r="E9" s="157"/>
      <c r="F9" s="157"/>
      <c r="G9" s="151">
        <f ca="1">IFERROR(NOW()-F9,"-")</f>
        <v>45939.790656018522</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45939.790656018522</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45939.790656018522</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45939.790656018522</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45939.790656018522</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45939.790656018522</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45939.790656018522</v>
      </c>
      <c r="H15" s="157"/>
      <c r="I15" s="157" t="str">
        <f>IFERROR(VLOOKUP(D15,DB!A:F,6,0),"")</f>
        <v/>
      </c>
      <c r="J15" s="157" t="str">
        <f>IFERROR(VLOOKUP(D15,DB!A:G,7,0),"")</f>
        <v/>
      </c>
      <c r="K15" s="157"/>
      <c r="L15" s="157" t="str">
        <f>IFERROR(VLOOKUP(D15,DB!A:I,9,0),"")</f>
        <v/>
      </c>
    </row>
    <row r="16" spans="1:16383" ht="31.5" customHeight="1">
      <c r="A16" s="110"/>
      <c r="B16" s="158" t="str">
        <f>IFERROR(VLOOKUP(D16,DB!A:K,11,0),"")</f>
        <v/>
      </c>
      <c r="C16" s="158"/>
      <c r="D16" s="158"/>
      <c r="E16" s="159"/>
      <c r="F16" s="113"/>
      <c r="G16" s="151">
        <f ca="1">IFERROR(NOW()-F16,"-")</f>
        <v>45939.790656018522</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45939.790656018522</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45939.790656018522</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45939.790656018522</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45939.790656018522</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45939.790656249999</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45939.790656249999</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45939.790656249999</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45939.790656249999</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45939.790656249999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45939.790656249999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45939.790656249999</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45939.790656249999</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45939.790656249999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45939.790656249999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45939.790656249999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45939.790656249999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45939.790656249999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45939.790656249999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45939.790656249999</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45939.790656249999</v>
      </c>
      <c r="H36" s="113"/>
      <c r="I36" s="158" t="str">
        <f>IFERROR(VLOOKUP(D36,DB!A:F,6,0),"")</f>
        <v/>
      </c>
      <c r="J36" s="158" t="str">
        <f>IFERROR(VLOOKUP(D36,DB!A:G,7,0),"")</f>
        <v/>
      </c>
      <c r="K36" s="161"/>
      <c r="L36" s="159" t="str">
        <f>IFERROR(VLOOKUP(D36,DB!A:I,9,0),"")</f>
        <v/>
      </c>
    </row>
    <row r="37" spans="1:12" ht="31.5" customHeight="1">
      <c r="A37" s="110"/>
      <c r="B37" s="109" t="str">
        <f>IFERROR(VLOOKUP(D37,DB!A:K,11,0),"")</f>
        <v/>
      </c>
      <c r="C37" s="111"/>
      <c r="D37" s="109"/>
      <c r="E37" s="112"/>
      <c r="F37" s="113"/>
      <c r="G37" s="81">
        <f ca="1">IFERROR(NOW()-F37,"-")</f>
        <v>45939.790656249999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45939.790656249999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45939.790656249999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45939.790656249999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45939.790656249999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45939.790656249999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45939.790656249999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45939.790656249999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45939.790656249999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45939.790656249999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45939.790656249999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45939.790656249999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45939.790656249999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45939.790656249999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45939.790656249999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45939.790656249999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45939.790656249999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45939.790656249999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45939.790656249999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45939.790656249999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45939.790656249999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45939.790656249999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45939.790656249999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45939.790656249999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45939.790656249999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45939.790656249999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45939.790656249999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45939.790656249999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45939.790656249999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45939.790656249999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45939.790656249999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45939.790656249999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45939.790656249999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45939.790656249999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45939.790656249999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45939.790656249999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45939.790656249999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45939.790656249999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45939.790656249999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45939.790656249999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45939.790656249999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45939.790656249999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45939.790656249999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45939.790656249999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45939.790656249999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45939.790656249999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45939.790656249999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45939.790656249999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45939.790656249999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45939.790656249999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45939.790656249999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45939.790656249999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45939.790656249999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45939.790656249999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45939.790656249999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45939.790656249999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45939.790656249999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45939.790656249999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45939.790656249999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45939.790656249999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45939.790656249999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45939.790656249999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45939.790656249999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45939.790656249999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45939.790656249999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45939.790656249999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45939.790656249999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45939.790656249999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45939.790656249999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45939.790656249999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45939.790656249999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45939.790656249999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45939.790656249999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45939.790656249999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45939.790656249999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45939.790656249999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45939.790656249999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45939.790656249999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45939.790656249999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45939.790656249999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45939.790656249999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45939.790656249999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45939.790656249999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45939.790656249999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45939.790656249999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45939.790656249999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45939.790656249999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45939.790656249999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45939.790656249999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45939.790656249999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45939.790656249999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45939.790656249999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45939.790656249999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45939.790656249999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45939.790656249999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45939.790656249999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45939.790656249999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45939.790656249999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45939.790656249999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45939.790656249999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45939.790656249999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45939.790656249999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45939.790656249999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45939.790656249999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45939.790656249999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45939.790656249999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45939.790656249999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45939.790656249999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45939.790656249999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45939.790656249999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45939.790656249999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45939.790656249999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45939.790656249999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45939.790656249999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45939.790656249999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45939.790656249999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45939.790656249999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45939.790656249999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45939.790656249999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45939.790656249999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45939.790656249999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45939.790656249999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45939.790656249999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45939.790656249999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45939.790656249999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45939.790656249999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45939.790656249999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45939.790656249999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45939.790656249999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45939.790656249999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45939.790656249999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45939.790656249999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45939.790656249999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45939.790656249999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45939.790656249999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45939.790656249999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45939.790656249999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45939.790656249999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45939.790656249999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45939.790656249999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45939.790656249999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45939.790656249999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45939.790656249999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45939.790656249999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45939.790656249999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45939.790656249999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45939.790656249999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45939.790656249999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45939.790656249999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45939.790656249999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45939.790656249999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45939.790656249999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45939.790656249999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45939.790656249999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45939.790656249999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45939.790656249999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45939.790656249999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45939.790656249999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45939.790656249999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45939.790656249999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45939.790656249999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45939.790656249999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45939.790656249999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45939.790656249999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45939.790656249999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45939.790656249999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45939.790656249999</v>
      </c>
      <c r="H203" s="113"/>
      <c r="I203" s="109" t="str">
        <f>IFERROR(VLOOKUP(D203,DB!A:F,6,0),"")</f>
        <v/>
      </c>
      <c r="J203" s="108" t="str">
        <f>IFERROR(VLOOKUP(D203,DB!A:G,7,0),"")</f>
        <v/>
      </c>
      <c r="K203" s="114"/>
      <c r="L203" s="115" t="str">
        <f>IFERROR(VLOOKUP(D203,DB!A:I,9,0),"")</f>
        <v/>
      </c>
    </row>
  </sheetData>
  <dataValidations count="2">
    <dataValidation allowBlank="1" showInputMessage="1" showErrorMessage="1" sqref="E1" xr:uid="{380493DB-286A-4683-AF55-C78F04945A49}"/>
    <dataValidation type="list" allowBlank="1" showInputMessage="1" showErrorMessage="1" sqref="E3 E5:E20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