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34" documentId="13_ncr:1_{F6CB121F-512D-4AA6-A0C1-0FB36C537598}" xr6:coauthVersionLast="47" xr6:coauthVersionMax="47" xr10:uidLastSave="{5CA5927F-A2C3-4567-AD35-A95EAA557C5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18" i="1"/>
  <c r="G9" i="1"/>
  <c r="G3" i="5"/>
  <c r="G2" i="5"/>
  <c r="G2" i="4"/>
  <c r="G4" i="5"/>
  <c r="G5"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8" i="5"/>
  <c r="L9" i="5"/>
  <c r="L10" i="5"/>
  <c r="L11" i="5"/>
  <c r="L12" i="5"/>
  <c r="L13" i="5"/>
  <c r="L14" i="5"/>
  <c r="L15" i="5"/>
  <c r="L16" i="5"/>
  <c r="L17" i="5"/>
  <c r="L18" i="5"/>
  <c r="L19" i="5"/>
  <c r="L20" i="5"/>
  <c r="L21" i="5"/>
  <c r="L22" i="5"/>
  <c r="L23" i="5"/>
  <c r="L24" i="5"/>
  <c r="L25" i="5"/>
  <c r="L26" i="5"/>
  <c r="L27" i="5"/>
  <c r="J4" i="5"/>
  <c r="J5" i="5"/>
  <c r="J6" i="5"/>
  <c r="J8" i="5"/>
  <c r="J9" i="5"/>
  <c r="J10" i="5"/>
  <c r="J11" i="5"/>
  <c r="J12" i="5"/>
  <c r="J13" i="5"/>
  <c r="J14" i="5"/>
  <c r="J15" i="5"/>
  <c r="J16" i="5"/>
  <c r="J17" i="5"/>
  <c r="J18" i="5"/>
  <c r="J19" i="5"/>
  <c r="J20" i="5"/>
  <c r="J21" i="5"/>
  <c r="J22" i="5"/>
  <c r="J23" i="5"/>
  <c r="J24" i="5"/>
  <c r="J25" i="5"/>
  <c r="J26" i="5"/>
  <c r="J27" i="5"/>
  <c r="I4" i="5"/>
  <c r="I5" i="5"/>
  <c r="I6" i="5"/>
  <c r="I8" i="5"/>
  <c r="I9" i="5"/>
  <c r="I10" i="5"/>
  <c r="I11" i="5"/>
  <c r="I12" i="5"/>
  <c r="I13" i="5"/>
  <c r="I14" i="5"/>
  <c r="I15" i="5"/>
  <c r="I16" i="5"/>
  <c r="I17" i="5"/>
  <c r="I18" i="5"/>
  <c r="I19" i="5"/>
  <c r="I20" i="5"/>
  <c r="I21" i="5"/>
  <c r="I22" i="5"/>
  <c r="I23" i="5"/>
  <c r="I24" i="5"/>
  <c r="I25" i="5"/>
  <c r="I26" i="5"/>
  <c r="I27" i="5"/>
  <c r="B4" i="5"/>
  <c r="B5" i="5"/>
  <c r="B6" i="5"/>
  <c r="B8" i="5"/>
  <c r="B9" i="5"/>
  <c r="B10" i="5"/>
  <c r="B11" i="5"/>
  <c r="B12" i="5"/>
  <c r="B13" i="5"/>
  <c r="B14" i="5"/>
  <c r="B15" i="5"/>
  <c r="B16" i="5"/>
  <c r="B17" i="5"/>
  <c r="B18" i="5"/>
  <c r="B19" i="5"/>
  <c r="B20" i="5"/>
  <c r="B21" i="5"/>
  <c r="B22" i="5"/>
  <c r="B23" i="5"/>
  <c r="B24" i="5"/>
  <c r="B25" i="5"/>
  <c r="B26" i="5"/>
  <c r="B27"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<sst xmlns="http://schemas.openxmlformats.org/spreadsheetml/2006/main" count="178617" uniqueCount="39093">
  <si>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</si>
  <si>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</si>
  <si>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</si>
  <si>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</si>
  <si>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</si>
  <si>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</si>
  <si>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</si>
  <si>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</si>
  <si>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</si>
  <si>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</si>
  <si>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</si>
  <si>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</si>
  <si>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</si>
  <si>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</si>
  <si>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</si>
  <si>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</si>
  <si>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</si>
  <si>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</si>
  <si>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</si>
  <si>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</si>
  <si>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</si>
  <si>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</si>
  <si>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</si>
  <si>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</si>
  <si>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</si>
  <si>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</si>
  <si>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</si>
  <si>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</si>
  <si>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</si>
  <si>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</si>
  <si>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</si>
  <si>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</si>
  <si>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</si>
  <si>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</si>
  <si>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</si>
  <si>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</si>
  <si>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</si>
  <si>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</si>
  <si>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</si>
  <si>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</si>
  <si>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</si>
  <si>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</si>
  <si>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</si>
  <si>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</si>
  <si>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</si>
  <si>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</si>
  <si>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</si>
  <si>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</si>
  <si>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</si>
  <si>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</si>
  <si>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</si>
  <si>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</si>
  <si>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</si>
  <si>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</si>
  <si>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</si>
  <si>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</si>
  <si>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</si>
  <si>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</si>
  <si>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</si>
  <si>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</si>
  <si>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</si>
  <si>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</si>
  <si>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</si>
  <si>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</si>
  <si>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</si>
  <si>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</si>
  <si>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</si>
  <si>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</si>
  <si>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</si>
  <si>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</si>
  <si>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</si>
  <si>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</si>
  <si>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</si>
  <si>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</si>
  <si>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</si>
  <si>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</si>
  <si>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</si>
  <si>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</si>
  <si>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</si>
  <si>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</si>
  <si>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</si>
  <si>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</si>
  <si>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</si>
  <si>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</si>
  <si>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</si>
  <si>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</si>
  <si>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</si>
  <si>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</si>
  <si>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</si>
  <si>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</si>
  <si>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</si>
  <si>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</si>
  <si>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</si>
  <si>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</si>
  <si>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</si>
  <si>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</si>
  <si>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</si>
  <si>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</si>
  <si>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</si>
  <si>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</si>
  <si>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</si>
  <si>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</si>
  <si>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</si>
  <si>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</si>
  <si>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</si>
  <si>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</si>
  <si>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</si>
  <si>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</si>
  <si>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</si>
  <si>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</si>
  <si>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</si>
  <si>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</si>
  <si>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</si>
  <si>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</si>
  <si>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</si>
  <si>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</si>
  <si>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</si>
  <si>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</si>
  <si>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</si>
  <si>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</si>
  <si>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</si>
  <si>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</si>
  <si>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</si>
  <si>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</si>
  <si>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</si>
  <si>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</si>
  <si>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</si>
  <si>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</si>
  <si>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</si>
  <si>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</si>
  <si>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</si>
  <si>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</si>
  <si>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</si>
  <si>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</si>
  <si>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</si>
  <si>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</si>
  <si>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</si>
  <si>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</si>
  <si>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</si>
  <si>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</si>
  <si>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</si>
  <si>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</si>
  <si>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</si>
  <si>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</si>
  <si>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</si>
  <si>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</si>
  <si>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</si>
  <si>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</si>
  <si>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</si>
  <si>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</si>
  <si>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</si>
  <si>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</si>
  <si>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</si>
  <si>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</si>
  <si>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</si>
  <si>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</si>
  <si>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</si>
  <si>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</si>
  <si>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</si>
  <si>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</si>
  <si>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</si>
  <si>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</si>
  <si>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</si>
  <si>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</si>
  <si>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</si>
  <si>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</si>
  <si>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</si>
  <si>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</si>
  <si>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</si>
  <si>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</si>
  <si>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</si>
  <si>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</si>
  <si>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</si>
  <si>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</si>
  <si>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</si>
  <si>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</si>
  <si>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</si>
  <si>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</si>
  <si>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</si>
  <si>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</si>
  <si>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</si>
  <si>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</si>
  <si>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</si>
  <si>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</si>
  <si>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</si>
  <si>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</si>
  <si>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</si>
  <si>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</si>
  <si>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</si>
  <si>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</si>
  <si>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</si>
  <si>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</si>
  <si>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</si>
  <si>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</si>
  <si>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</si>
  <si>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</si>
  <si>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</si>
  <si>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</si>
  <si>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</si>
  <si>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</si>
  <si>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</si>
  <si>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</si>
  <si>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</si>
  <si>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</si>
  <si>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</si>
  <si>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</si>
  <si>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</si>
  <si>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</si>
  <si>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</si>
  <si>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</si>
  <si>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</si>
  <si>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</si>
  <si>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</si>
  <si>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</si>
  <si>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</si>
  <si>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</si>
  <si>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</si>
  <si>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</si>
  <si>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</si>
  <si>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</si>
  <si>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</si>
  <si>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</si>
  <si>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</si>
  <si>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</si>
  <si>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</si>
  <si>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</si>
  <si>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</si>
  <si>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</si>
  <si>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</si>
  <si>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</si>
  <si>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</si>
  <si>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</si>
  <si>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</si>
  <si>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</si>
  <si>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</si>
  <si>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</si>
  <si>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</si>
  <si>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</si>
  <si>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</si>
  <si>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</si>
  <si>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</si>
  <si>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</si>
  <si>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</si>
  <si>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</si>
  <si>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</si>
  <si>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</si>
  <si>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</si>
  <si>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</si>
  <si>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</si>
  <si>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</si>
  <si>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</si>
  <si>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</si>
  <si>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</si>
  <si>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</si>
  <si>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</si>
  <si>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</si>
  <si>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</si>
  <si>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</si>
  <si>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</si>
  <si>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</si>
  <si>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</si>
  <si>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</si>
  <si>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</si>
  <si>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</si>
  <si>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</si>
  <si>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</si>
  <si>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</si>
  <si>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</si>
  <si>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</si>
  <si>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</si>
  <si>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</si>
  <si>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</si>
  <si>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</si>
  <si>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</si>
  <si>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</si>
  <si>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</si>
  <si>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</si>
  <si>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</si>
  <si>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</si>
  <si>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</si>
  <si>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</si>
  <si>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</si>
  <si>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</si>
  <si>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</si>
  <si>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</si>
  <si>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</si>
  <si>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</si>
  <si>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</si>
  <si>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</si>
  <si>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</si>
  <si>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</si>
  <si>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</si>
  <si>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</si>
  <si>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</si>
  <si>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</si>
  <si>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</si>
  <si>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</si>
  <si>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</si>
  <si>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</si>
  <si>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</si>
  <si>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</si>
  <si>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</si>
  <si>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</si>
  <si>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</si>
  <si>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</si>
  <si>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</si>
  <si>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</si>
  <si>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</si>
  <si>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</si>
  <si>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</si>
  <si>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</si>
  <si>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</si>
  <si>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</si>
  <si>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</si>
  <si>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</si>
  <si>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</si>
  <si>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</si>
  <si>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</si>
  <si>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</si>
  <si>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</si>
  <si>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</si>
  <si>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</si>
  <si>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</si>
  <si>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</si>
  <si>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</si>
  <si>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</si>
  <si>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</si>
  <si>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</si>
  <si>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</si>
  <si>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</si>
  <si>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</si>
  <si>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</si>
  <si>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</si>
  <si>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</si>
  <si>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</si>
  <si>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</si>
  <si>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</si>
  <si>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</si>
  <si>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</si>
  <si>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</si>
  <si>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</si>
  <si>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</si>
  <si>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</si>
  <si>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</si>
  <si>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</si>
  <si>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</si>
  <si>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</si>
  <si>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</si>
  <si>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</si>
  <si>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</si>
  <si>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</si>
  <si>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</si>
  <si>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</si>
  <si>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</si>
  <si>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</si>
  <si>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</si>
  <si>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</si>
  <si>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</si>
  <si>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</si>
  <si>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</si>
  <si>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</si>
  <si>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</si>
  <si>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</si>
  <si>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</si>
  <si>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</si>
  <si>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</si>
  <si>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</si>
  <si>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</si>
  <si>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</si>
  <si>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</si>
  <si>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</si>
  <si>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</si>
  <si>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</si>
  <si>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</si>
  <si>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</si>
  <si>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</si>
  <si>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</si>
  <si>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</si>
  <si>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</si>
  <si>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</si>
  <si>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</si>
  <si>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</si>
  <si>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</si>
  <si>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</si>
  <si>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</si>
  <si>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</si>
  <si>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</si>
  <si>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</si>
  <si>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</si>
  <si>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</si>
  <si>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</si>
  <si>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</si>
  <si>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</si>
  <si>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</si>
  <si>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</si>
  <si>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</si>
  <si>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</si>
  <si>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</si>
  <si>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</si>
  <si>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</si>
  <si>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</si>
  <si>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</si>
  <si>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</si>
  <si>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</si>
  <si>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</si>
  <si>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</si>
  <si>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</si>
  <si>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</si>
  <si>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</si>
  <si>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</si>
  <si>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</si>
  <si>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</si>
  <si>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</si>
  <si>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</si>
  <si>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</si>
  <si>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</si>
  <si>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</si>
  <si>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</si>
  <si>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</si>
  <si>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</si>
  <si>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</si>
  <si>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</si>
  <si>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</si>
  <si>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</si>
  <si>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</si>
  <si>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</si>
  <si>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</si>
  <si>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</si>
  <si>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</si>
  <si>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</si>
  <si>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</si>
  <si>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</si>
  <si>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</si>
  <si>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</si>
  <si>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</si>
  <si>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</si>
  <si>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</si>
  <si>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</si>
  <si>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</si>
  <si>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</si>
  <si>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</si>
  <si>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</si>
  <si>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</si>
  <si>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</si>
  <si>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</si>
  <si>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</si>
  <si>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</si>
  <si>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</si>
  <si>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</si>
  <si>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</si>
  <si>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</si>
  <si>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</si>
  <si>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</si>
  <si>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</si>
  <si>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</si>
  <si>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</si>
  <si>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</si>
  <si>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</si>
  <si>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</si>
  <si>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</si>
  <si>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</si>
  <si>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</si>
  <si>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</si>
  <si>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</si>
  <si>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</si>
  <si>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</si>
  <si>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</si>
  <si>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</si>
  <si>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</si>
  <si>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</si>
  <si>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</si>
  <si>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</si>
  <si>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</si>
  <si>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</si>
  <si>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</si>
  <si>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</si>
  <si>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</si>
  <si>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</si>
  <si>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</si>
  <si>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</si>
  <si>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</si>
  <si>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</si>
  <si>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</si>
  <si>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</si>
  <si>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</si>
  <si>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</si>
  <si>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</si>
  <si>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</si>
  <si>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</si>
  <si>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</si>
  <si>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</si>
  <si>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</si>
  <si>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</si>
  <si>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</si>
  <si>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</si>
  <si>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</si>
  <si>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</si>
  <si>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</si>
  <si>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</si>
  <si>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</si>
  <si>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</si>
  <si>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</si>
  <si>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</si>
  <si>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</si>
  <si>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</si>
  <si>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</si>
  <si>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</si>
  <si>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</si>
  <si>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</si>
  <si>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</si>
  <si>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</si>
  <si>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</si>
  <si>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</si>
  <si>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</si>
  <si>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</si>
  <si>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</si>
  <si>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</si>
  <si>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</si>
  <si>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</si>
  <si>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</si>
  <si>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</si>
  <si>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</si>
  <si>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</si>
  <si>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</si>
  <si>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</si>
  <si>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</si>
  <si>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</si>
  <si>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</si>
  <si>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</si>
  <si>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</si>
  <si>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</si>
  <si>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</si>
  <si>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</si>
  <si>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</si>
  <si>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</si>
  <si>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</si>
  <si>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</si>
  <si>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</si>
  <si>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</si>
  <si>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</si>
  <si>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</si>
  <si>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</si>
  <si>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</si>
  <si>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</si>
  <si>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</si>
  <si>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</si>
  <si>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</si>
  <si>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</si>
  <si>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</si>
  <si>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</si>
  <si>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</si>
  <si>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</si>
  <si>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</si>
  <si>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</si>
  <si>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</si>
  <si>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</si>
  <si>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</si>
  <si>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</si>
  <si>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</si>
  <si>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</si>
  <si>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</si>
  <si>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</si>
  <si>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</si>
  <si>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</si>
  <si>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</si>
  <si>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</si>
  <si>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</si>
  <si>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</si>
  <si>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</si>
  <si>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</si>
  <si>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</si>
  <si>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</si>
  <si>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</si>
  <si>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</si>
  <si>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</si>
  <si>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</si>
  <si>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</si>
  <si>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</si>
  <si>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</si>
  <si>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</si>
  <si>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</si>
  <si>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</si>
  <si>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</si>
  <si>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</si>
  <si>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</si>
  <si>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</si>
  <si>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</si>
  <si>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</si>
  <si>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</si>
  <si>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</si>
  <si>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</si>
  <si>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</si>
  <si>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</si>
  <si>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</si>
  <si>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</si>
  <si>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</si>
  <si>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</si>
  <si>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</si>
  <si>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</si>
  <si>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</si>
  <si>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</si>
  <si>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</si>
  <si>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</si>
  <si>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</si>
  <si>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</si>
  <si>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</si>
  <si>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</si>
  <si>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</si>
  <si>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</si>
  <si>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</si>
  <si>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</si>
  <si>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</si>
  <si>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</si>
  <si>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</si>
  <si>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</si>
  <si>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</si>
  <si>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</si>
  <si>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</si>
  <si>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</si>
  <si>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</si>
  <si>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</si>
  <si>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</si>
  <si>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</si>
  <si>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</si>
  <si>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</si>
  <si>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</si>
  <si>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</si>
  <si>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</si>
  <si>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</si>
  <si>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</si>
  <si>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</si>
  <si>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</si>
  <si>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</si>
  <si>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</si>
  <si>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</si>
  <si>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</si>
  <si>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</si>
  <si>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</si>
  <si>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</si>
  <si>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</si>
  <si>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</si>
  <si>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</si>
  <si>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</si>
  <si>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</si>
  <si>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</si>
  <si>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</si>
  <si>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</si>
  <si>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</si>
  <si>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</si>
  <si>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</si>
  <si>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</si>
  <si>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</si>
  <si>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</si>
  <si>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</si>
  <si>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</si>
  <si>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</si>
  <si>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</si>
  <si>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</si>
  <si>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</si>
  <si>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</si>
  <si>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</si>
  <si>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</si>
  <si>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</si>
  <si>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</si>
  <si>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</si>
  <si>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</si>
  <si>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</si>
  <si>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</si>
  <si>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</si>
  <si>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</si>
  <si>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</si>
  <si>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</si>
  <si>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</si>
  <si>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</si>
  <si>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</si>
  <si>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</si>
  <si>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</si>
  <si>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</si>
  <si>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</si>
  <si>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</si>
  <si>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</si>
  <si>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</si>
  <si>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</si>
  <si>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</si>
  <si>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</si>
  <si>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</si>
  <si>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</si>
  <si>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</si>
  <si>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</si>
  <si>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</si>
  <si>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</si>
  <si>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</si>
  <si>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</si>
  <si>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</si>
  <si>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</si>
  <si>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</si>
  <si>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</si>
  <si>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</si>
  <si>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</si>
  <si>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</si>
  <si>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</si>
  <si>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</si>
  <si>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</si>
  <si>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</si>
  <si>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</si>
  <si>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</si>
  <si>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</si>
  <si>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</si>
  <si>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</si>
  <si>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</si>
  <si>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</si>
  <si>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</si>
  <si>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</si>
  <si>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</si>
  <si>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</si>
  <si>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</si>
  <si>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</si>
  <si>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</si>
  <si>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</si>
  <si>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</si>
  <si>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</si>
  <si>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</si>
  <si>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</si>
  <si>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</si>
  <si>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</si>
  <si>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</si>
  <si>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</si>
  <si>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</si>
  <si>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</si>
  <si>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</si>
  <si>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</si>
  <si>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</si>
  <si>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</si>
  <si>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</si>
  <si>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</si>
  <si>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</si>
  <si>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</si>
  <si>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</si>
  <si>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</si>
  <si>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</si>
  <si>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</si>
  <si>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</si>
  <si>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</si>
  <si>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</si>
  <si>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</si>
  <si>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</si>
  <si>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</si>
  <si>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</si>
  <si>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</si>
  <si>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</si>
  <si>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</si>
  <si>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</si>
  <si>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</si>
  <si>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</si>
  <si>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</si>
  <si>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</si>
  <si>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</si>
  <si>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</si>
  <si>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</si>
  <si>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</si>
  <si>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</si>
  <si>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</si>
  <si>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</si>
  <si>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</si>
  <si>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</si>
  <si>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</si>
  <si>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</si>
  <si>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</si>
  <si>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</si>
  <si>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</si>
  <si>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</si>
  <si>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</si>
  <si>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</si>
  <si>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</si>
  <si>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</si>
  <si>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</si>
  <si>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</si>
  <si>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</si>
  <si>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</si>
  <si>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</si>
  <si>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</si>
  <si>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</si>
  <si>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</si>
  <si>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</si>
  <si>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</si>
  <si>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</si>
  <si>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</si>
  <si>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</si>
  <si>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</si>
  <si>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</si>
  <si>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</si>
  <si>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</si>
  <si>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</si>
  <si>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</si>
  <si>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</si>
  <si>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</si>
  <si>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</si>
  <si>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</si>
  <si>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</si>
  <si>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</si>
  <si>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</si>
  <si>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</si>
  <si>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</si>
  <si>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</si>
  <si>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</si>
  <si>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</si>
  <si>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</si>
  <si>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</si>
  <si>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</si>
  <si>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</si>
  <si>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</si>
  <si>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</si>
  <si>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</si>
  <si>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</si>
  <si>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</si>
  <si>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</si>
  <si>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</si>
  <si>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</si>
  <si>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</si>
  <si>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</si>
  <si>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</si>
  <si>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</si>
  <si>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</si>
  <si>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</si>
  <si>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</si>
  <si>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</si>
  <si>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</si>
  <si>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</si>
  <si>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</si>
  <si>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</si>
  <si>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</si>
  <si>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</si>
  <si>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</si>
  <si>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</si>
  <si>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</si>
  <si>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</si>
  <si>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</si>
  <si>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</si>
  <si>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</si>
  <si>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</si>
  <si>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</si>
  <si>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</si>
  <si>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</si>
  <si>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</si>
  <si>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</si>
  <si>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</si>
  <si>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</si>
  <si>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</si>
  <si>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</si>
  <si>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</si>
  <si>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</si>
  <si>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</si>
  <si>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</si>
  <si>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</si>
  <si>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</si>
  <si>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</si>
  <si>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</si>
  <si>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</si>
  <si>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</si>
  <si>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</si>
  <si>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</si>
  <si>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</si>
  <si>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</si>
  <si>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</si>
  <si>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</si>
  <si>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</si>
  <si>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</si>
  <si>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</si>
  <si>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</si>
  <si>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</si>
  <si>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</si>
  <si>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</si>
  <si>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</si>
  <si>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</si>
  <si>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</si>
  <si>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</si>
  <si>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</si>
  <si>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</si>
  <si>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</si>
  <si>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</si>
  <si>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</si>
  <si>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</si>
  <si>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</si>
  <si>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</si>
  <si>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</si>
  <si>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</si>
  <si>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</si>
  <si>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</si>
  <si>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</si>
  <si>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</si>
  <si>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</si>
  <si>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</si>
  <si>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</si>
  <si>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</si>
  <si>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</si>
  <si>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</si>
  <si>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</si>
  <si>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</si>
  <si>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</si>
  <si>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</si>
  <si>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</si>
  <si>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</si>
  <si>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</si>
  <si>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</si>
  <si>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</si>
  <si>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</si>
  <si>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</si>
  <si>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</si>
  <si>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</si>
  <si>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</si>
  <si>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</si>
  <si>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</si>
  <si>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</si>
  <si>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</si>
  <si>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</si>
  <si>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</si>
  <si>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</si>
  <si>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</si>
  <si>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</si>
  <si>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</si>
  <si>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</si>
  <si>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</si>
  <si>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</si>
  <si>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</si>
  <si>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</si>
  <si>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</si>
  <si>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</si>
  <si>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</si>
  <si>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</si>
  <si>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</si>
  <si>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</si>
  <si>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</si>
  <si>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</si>
  <si>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</si>
  <si>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</si>
  <si>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</si>
  <si>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</si>
  <si>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</si>
  <si>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</si>
  <si>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</si>
  <si>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</si>
  <si>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</si>
  <si>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</si>
  <si>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</si>
  <si>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</si>
  <si>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</si>
  <si>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</si>
  <si>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</si>
  <si>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</si>
  <si>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</si>
  <si>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</si>
  <si>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</si>
  <si>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</si>
  <si>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</si>
  <si>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</si>
  <si>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</si>
  <si>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</si>
  <si>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</si>
  <si>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</si>
  <si>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</si>
  <si>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</si>
  <si>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</si>
  <si>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</si>
  <si>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</si>
  <si>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</si>
  <si>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</si>
  <si>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</si>
  <si>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</si>
  <si>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</si>
  <si>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</si>
  <si>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</si>
  <si>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</si>
  <si>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</si>
  <si>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</si>
  <si>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</si>
  <si>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</si>
  <si>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</si>
  <si>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</si>
  <si>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</si>
  <si>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</si>
  <si>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</si>
  <si>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</si>
  <si>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</si>
  <si>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</si>
  <si>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</si>
  <si>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</si>
  <si>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</si>
  <si>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</si>
  <si>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</si>
  <si>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</si>
  <si>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</si>
  <si>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</si>
  <si>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</si>
  <si>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</si>
  <si>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</si>
  <si>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</si>
  <si>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</si>
  <si>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</si>
  <si>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</si>
  <si>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</si>
  <si>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</si>
  <si>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</si>
  <si>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</si>
  <si>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</si>
  <si>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</si>
  <si>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</si>
  <si>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</si>
  <si>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</si>
  <si>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</si>
  <si>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</si>
  <si>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</si>
  <si>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</si>
  <si>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</si>
  <si>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</si>
  <si>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</si>
  <si>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</si>
  <si>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</si>
  <si>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</si>
  <si>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</si>
  <si>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</si>
  <si>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</si>
  <si>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</si>
  <si>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</si>
  <si>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</si>
  <si>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</si>
  <si>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</si>
  <si>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</si>
  <si>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</si>
  <si>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</si>
  <si>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</si>
  <si>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</si>
  <si>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</si>
  <si>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</si>
  <si>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</si>
  <si>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</si>
  <si>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</si>
  <si>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</si>
  <si>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</si>
  <si>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</si>
  <si>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</si>
  <si>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</si>
  <si>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</si>
  <si>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</si>
  <si>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</si>
  <si>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</si>
  <si>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</si>
  <si>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</si>
  <si>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</si>
  <si>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</si>
  <si>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</si>
  <si>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</si>
  <si>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</si>
  <si>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</si>
  <si>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</si>
  <si>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</si>
  <si>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</si>
  <si>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</si>
  <si>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</si>
  <si>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</si>
  <si>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</si>
  <si>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</si>
  <si>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</si>
  <si>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</si>
  <si>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</si>
  <si>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</si>
  <si>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</si>
  <si>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</si>
  <si>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</si>
  <si>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</si>
  <si>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</si>
  <si>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</si>
  <si>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</si>
  <si>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</si>
  <si>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</si>
  <si>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</si>
  <si>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</si>
  <si>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</si>
  <si>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</si>
  <si>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</si>
  <si>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</si>
  <si>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</si>
  <si>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</si>
  <si>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</si>
  <si>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</si>
  <si>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</si>
  <si>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</si>
  <si>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</si>
  <si>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</si>
  <si>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</si>
  <si>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</si>
  <si>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</si>
  <si>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</si>
  <si>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</si>
  <si>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</si>
  <si>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</si>
  <si>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</si>
  <si>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</si>
  <si>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</si>
  <si>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</si>
  <si>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</si>
  <si>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</si>
  <si>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</si>
  <si>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</si>
  <si>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</si>
  <si>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</si>
  <si>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</si>
  <si>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</si>
  <si>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</si>
  <si>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</si>
  <si>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</si>
  <si>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</si>
  <si>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</si>
  <si>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</si>
  <si>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</si>
  <si>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</si>
  <si>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</si>
  <si>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</si>
  <si>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</si>
  <si>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</si>
  <si>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</si>
  <si>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</si>
  <si>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</si>
  <si>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</si>
  <si>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</si>
  <si>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</si>
  <si>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</si>
  <si>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</si>
  <si>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</si>
  <si>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</si>
  <si>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</si>
  <si>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</si>
  <si>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</si>
  <si>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</si>
  <si>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</si>
  <si>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</si>
  <si>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</si>
  <si>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</si>
  <si>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</si>
  <si>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</si>
  <si>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</si>
  <si>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</si>
  <si>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</si>
  <si>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</si>
  <si>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</si>
  <si>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</si>
  <si>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</si>
  <si>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</si>
  <si>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</si>
  <si>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</si>
  <si>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</si>
  <si>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</si>
  <si>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</si>
  <si>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</si>
  <si>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</si>
  <si>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</si>
  <si>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</si>
  <si>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</si>
  <si>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</si>
  <si>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</si>
  <si>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</si>
  <si>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</si>
  <si>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</si>
  <si>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</si>
  <si>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</si>
  <si>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</si>
  <si>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</si>
  <si>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</si>
  <si>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</si>
  <si>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</si>
  <si>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</si>
  <si>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</si>
  <si>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</si>
  <si>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</si>
  <si>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</si>
  <si>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</si>
  <si>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</si>
  <si>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</si>
  <si>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</si>
  <si>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</si>
  <si>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</si>
  <si>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</si>
  <si>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</si>
  <si>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</si>
  <si>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</si>
  <si>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</si>
  <si>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</si>
  <si>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</si>
  <si>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</si>
  <si>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</si>
  <si>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</si>
  <si>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</si>
  <si>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</si>
  <si>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</si>
  <si>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</si>
  <si>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</si>
  <si>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</si>
  <si>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</si>
  <si>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</si>
  <si>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</si>
  <si>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</si>
  <si>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</si>
  <si>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</si>
  <si>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</si>
  <si>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</si>
  <si>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</si>
  <si>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</si>
  <si>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</si>
  <si>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</si>
  <si>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</si>
  <si>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</si>
  <si>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</si>
  <si>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</si>
  <si>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</si>
  <si>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</si>
  <si>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</si>
  <si>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</si>
  <si>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</si>
  <si>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</si>
  <si>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</si>
  <si>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</si>
  <si>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</si>
  <si>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</si>
  <si>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</si>
  <si>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</si>
  <si>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</si>
  <si>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</si>
  <si>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</si>
  <si>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</si>
  <si>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</si>
  <si>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</si>
  <si>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</si>
  <si>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</si>
  <si>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</si>
  <si>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</si>
  <si>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</si>
  <si>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</si>
  <si>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</si>
  <si>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</si>
  <si>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</si>
  <si>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</si>
  <si>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</si>
  <si>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</si>
  <si>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</si>
  <si>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</si>
  <si>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</si>
  <si>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</si>
  <si>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</si>
  <si>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</si>
  <si>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</si>
  <si>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</si>
  <si>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</si>
  <si>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</si>
  <si>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</si>
  <si>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</si>
  <si>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</si>
  <si>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</si>
  <si>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</si>
  <si>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</si>
  <si>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</si>
  <si>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</si>
  <si>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</si>
  <si>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</si>
  <si>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</si>
  <si>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</si>
  <si>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</si>
  <si>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</si>
  <si>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</si>
  <si>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</si>
  <si>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</si>
  <si>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</si>
  <si>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</si>
  <si>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</si>
  <si>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</si>
  <si>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</si>
  <si>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</si>
  <si>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</si>
  <si>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</si>
  <si>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</si>
  <si>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</si>
  <si>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</si>
  <si>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</si>
  <si>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</si>
  <si>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</si>
  <si>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</si>
  <si>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</si>
  <si>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</si>
  <si>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</si>
  <si>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</si>
  <si>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</si>
  <si>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</si>
  <si>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</si>
  <si>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</si>
  <si>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</si>
  <si>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</si>
  <si>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</si>
  <si>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</si>
  <si>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</si>
  <si>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</si>
  <si>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</si>
  <si>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</si>
  <si>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</si>
  <si>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</si>
  <si>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</si>
  <si>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</si>
  <si>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</si>
  <si>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</si>
  <si>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</si>
  <si>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</si>
  <si>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</si>
  <si>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</si>
  <si>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</si>
  <si>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</si>
  <si>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</si>
  <si>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</si>
  <si>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</si>
  <si>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</si>
  <si>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</si>
  <si>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</si>
  <si>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</si>
  <si>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</si>
  <si>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</si>
  <si>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</si>
  <si>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</si>
  <si>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</si>
  <si>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</si>
  <si>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</si>
  <si>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</si>
  <si>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</si>
  <si>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</si>
  <si>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</si>
  <si>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</si>
  <si>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</si>
  <si>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</si>
  <si>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</si>
  <si>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</si>
  <si>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</si>
  <si>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</si>
  <si>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</si>
  <si>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</si>
  <si>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</si>
  <si>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</si>
  <si>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</si>
  <si>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</si>
  <si>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</si>
  <si>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</si>
  <si>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</si>
  <si>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</si>
  <si>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</si>
  <si>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</si>
  <si>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</si>
  <si>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</si>
  <si>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</si>
  <si>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</si>
  <si>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</si>
  <si>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</si>
  <si>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</si>
  <si>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</si>
  <si>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</si>
  <si>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</si>
  <si>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</si>
  <si>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</si>
  <si>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</si>
  <si>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</si>
  <si>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</si>
  <si>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</si>
  <si>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</si>
  <si>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</si>
  <si>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</si>
  <si>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</si>
  <si>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</si>
  <si>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</si>
  <si>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</si>
  <si>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</si>
  <si>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</si>
  <si>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</si>
  <si>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</si>
  <si>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</si>
  <si>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</si>
  <si>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</si>
  <si>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</si>
  <si>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</si>
  <si>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</si>
  <si>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</si>
  <si>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</si>
  <si>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</si>
  <si>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</si>
  <si>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</si>
  <si>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</si>
  <si>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</si>
  <si>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</si>
  <si>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</si>
  <si>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</si>
  <si>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</si>
  <si>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</si>
  <si>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</si>
  <si>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</si>
  <si>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</si>
  <si>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</si>
  <si>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</si>
  <si>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</si>
  <si>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</si>
  <si>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</si>
  <si>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</si>
  <si>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</si>
  <si>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</si>
  <si>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</si>
  <si>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</si>
  <si>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</si>
  <si>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</si>
  <si>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</si>
  <si>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</si>
  <si>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</si>
  <si>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</si>
  <si>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</si>
  <si>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</si>
  <si>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</si>
  <si>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</si>
  <si>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</si>
  <si>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</si>
  <si>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</si>
  <si>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</si>
  <si>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</si>
  <si>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</si>
  <si>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</si>
  <si>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</si>
  <si>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</si>
  <si>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</si>
  <si>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</si>
  <si>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</si>
  <si>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</si>
  <si>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</si>
  <si>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</si>
  <si>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</si>
  <si>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</si>
  <si>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</si>
  <si>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</si>
  <si>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</si>
  <si>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</si>
  <si>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</si>
  <si>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</si>
  <si>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</si>
  <si>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</si>
  <si>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</si>
  <si>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</si>
  <si>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</si>
  <si>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</si>
  <si>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</si>
  <si>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</si>
  <si>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</si>
  <si>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</si>
  <si>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</si>
  <si>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</si>
  <si>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</si>
  <si>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</si>
  <si>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</si>
  <si>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</si>
  <si>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</si>
  <si>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</si>
  <si>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</si>
  <si>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</si>
  <si>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</si>
  <si>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</si>
  <si>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</si>
  <si>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</si>
  <si>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</si>
  <si>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</si>
  <si>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</si>
  <si>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</si>
  <si>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</si>
  <si>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</si>
  <si>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</si>
  <si>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</si>
  <si>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</si>
  <si>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</si>
  <si>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</si>
  <si>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</si>
  <si>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</si>
  <si>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</si>
  <si>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</si>
  <si>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</si>
  <si>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</si>
  <si>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</si>
  <si>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</si>
  <si>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</si>
  <si>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</si>
  <si>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</si>
  <si>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</si>
  <si>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</si>
  <si>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</si>
  <si>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</si>
  <si>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</si>
  <si>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</si>
  <si>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</si>
  <si>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</si>
  <si>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</si>
  <si>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</si>
  <si>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</si>
  <si>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</si>
  <si>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</si>
  <si>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</si>
  <si>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</si>
  <si>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</si>
  <si>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</si>
  <si>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</si>
  <si>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</si>
  <si>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</si>
  <si>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</si>
  <si>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</si>
  <si>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</si>
  <si>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</si>
  <si>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</si>
  <si>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</si>
  <si>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</si>
  <si>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</si>
  <si>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</si>
  <si>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</si>
  <si>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</si>
  <si>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</si>
  <si>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</si>
  <si>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</si>
  <si>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</si>
  <si>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</si>
  <si>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</si>
  <si>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</si>
  <si>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</si>
  <si>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</si>
  <si>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</si>
  <si>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</si>
  <si>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</si>
  <si>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</si>
  <si>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</si>
  <si>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</si>
  <si>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</si>
  <si>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</si>
  <si>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</si>
  <si>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</si>
  <si>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</si>
  <si>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</si>
  <si>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</si>
  <si>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</si>
  <si>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</si>
  <si>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</si>
  <si>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</si>
  <si>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</si>
  <si>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</si>
  <si>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</si>
  <si>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</si>
  <si>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</si>
  <si>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</si>
  <si>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</si>
  <si>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</si>
  <si>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</si>
  <si>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</si>
  <si>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</si>
  <si>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</si>
  <si>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</si>
  <si>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</si>
  <si>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</si>
  <si>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</si>
  <si>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</si>
  <si>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</si>
  <si>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</si>
  <si>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</si>
  <si>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</si>
  <si>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</si>
  <si>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</si>
  <si>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</si>
  <si>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</si>
  <si>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</si>
  <si>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</si>
  <si>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</si>
  <si>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</si>
  <si>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</si>
  <si>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</si>
  <si>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</si>
  <si>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</si>
  <si>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</si>
  <si>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</si>
  <si>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</si>
  <si>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</si>
  <si>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</si>
  <si>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</si>
  <si>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</si>
  <si>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</si>
  <si>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</si>
  <si>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</si>
  <si>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</si>
  <si>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</si>
  <si>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</si>
  <si>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</si>
  <si>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</si>
  <si>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</si>
  <si>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</si>
  <si>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</si>
  <si>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</si>
  <si>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</si>
  <si>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</si>
  <si>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</si>
  <si>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</si>
  <si>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</si>
  <si>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</si>
  <si>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</si>
  <si>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</si>
  <si>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</si>
  <si>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</si>
  <si>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</si>
  <si>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</si>
  <si>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</si>
  <si>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</si>
  <si>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</si>
  <si>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</si>
  <si>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</si>
  <si>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</si>
  <si>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</si>
  <si>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</si>
  <si>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</si>
  <si>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</si>
  <si>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</si>
  <si>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</si>
  <si>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</si>
  <si>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</si>
  <si>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</si>
  <si>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</si>
  <si>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</si>
  <si>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</si>
  <si>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</si>
  <si>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</si>
  <si>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</si>
  <si>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</si>
  <si>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</si>
  <si>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</si>
  <si>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</si>
  <si>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</si>
  <si>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</si>
  <si>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</si>
  <si>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</si>
  <si>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</si>
  <si>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</si>
  <si>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</si>
  <si>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</si>
  <si>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</si>
  <si>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</si>
  <si>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</si>
  <si>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</si>
  <si>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</si>
  <si>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</si>
  <si>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</si>
  <si>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</si>
  <si>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</si>
  <si>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</si>
  <si>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</si>
  <si>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</si>
  <si>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</si>
  <si>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</si>
  <si>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</si>
  <si>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</si>
  <si>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</si>
  <si>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</si>
  <si>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</si>
  <si>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</si>
  <si>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</si>
  <si>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</si>
  <si>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</si>
  <si>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</si>
  <si>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</si>
  <si>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</si>
  <si>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</si>
  <si>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</si>
  <si>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</si>
  <si>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</si>
  <si>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</si>
  <si>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</si>
  <si>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</si>
  <si>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</si>
  <si>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</si>
  <si>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</si>
  <si>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</si>
  <si>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</si>
  <si>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</si>
  <si>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</si>
  <si>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</si>
  <si>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</si>
  <si>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</si>
  <si>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</si>
  <si>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</si>
  <si>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</si>
  <si>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</si>
  <si>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</si>
  <si>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</si>
  <si>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</si>
  <si>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</si>
  <si>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</si>
  <si>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</si>
  <si>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</si>
  <si>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</si>
  <si>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</si>
  <si>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</si>
  <si>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</si>
  <si>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</si>
  <si>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</si>
  <si>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</si>
  <si>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</si>
  <si>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</si>
  <si>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</si>
  <si>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</si>
  <si>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</si>
  <si>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</si>
  <si>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</si>
  <si>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</si>
  <si>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</si>
  <si>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</si>
  <si>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</si>
  <si>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</si>
  <si>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</si>
  <si>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</si>
  <si>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</si>
  <si>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</si>
  <si>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</si>
  <si>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</si>
  <si>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</si>
  <si>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</si>
  <si>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</si>
  <si>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</si>
  <si>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</si>
  <si>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</si>
  <si>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</si>
  <si>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</si>
  <si>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</si>
  <si>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</si>
  <si>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</si>
  <si>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</si>
  <si>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</si>
  <si>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</si>
  <si>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</si>
  <si>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</si>
  <si>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</si>
  <si>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</si>
  <si>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</si>
  <si>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</si>
  <si>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</si>
  <si>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</si>
  <si>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</si>
  <si>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</si>
  <si>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</si>
  <si>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</si>
  <si>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</si>
  <si>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</si>
  <si>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</si>
  <si>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</si>
  <si>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</si>
  <si>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</si>
  <si>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</si>
  <si>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</si>
  <si>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</si>
  <si>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</si>
  <si>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</si>
  <si>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</si>
  <si>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</si>
  <si>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</si>
  <si>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</si>
  <si>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</si>
  <si>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</si>
  <si>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</si>
  <si>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</si>
  <si>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</si>
  <si>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</si>
  <si>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</si>
  <si>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</si>
  <si>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</si>
  <si>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</si>
  <si>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</si>
  <si>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</si>
  <si>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</si>
  <si>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</si>
  <si>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</si>
  <si>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</si>
  <si>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</si>
  <si>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</si>
  <si>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</si>
  <si>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</si>
  <si>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</si>
  <si>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</si>
  <si>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</si>
  <si>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</si>
  <si>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</si>
  <si>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</si>
  <si>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</si>
  <si>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</si>
  <si>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</si>
  <si>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</si>
  <si>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</si>
  <si>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</si>
  <si>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</si>
  <si>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</si>
  <si>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</si>
  <si>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</si>
  <si>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</si>
  <si>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</si>
  <si>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</si>
  <si>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</si>
  <si>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</si>
  <si>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</si>
  <si>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</si>
  <si>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</si>
  <si>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</si>
  <si>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</si>
  <si>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</si>
  <si>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</si>
  <si>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</si>
  <si>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</si>
  <si>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</si>
  <si>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</si>
  <si>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</si>
  <si>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</si>
  <si>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</si>
  <si>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</si>
  <si>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</si>
  <si>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</si>
  <si>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</si>
  <si>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</si>
  <si>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</si>
  <si>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</si>
  <si>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</si>
  <si>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</si>
  <si>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</si>
  <si>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</si>
  <si>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</si>
  <si>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</si>
  <si>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</si>
  <si>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</si>
  <si>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</si>
  <si>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</si>
  <si>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</si>
  <si>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</si>
  <si>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</si>
  <si>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</si>
  <si>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</si>
  <si>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</si>
  <si>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</si>
  <si>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</si>
  <si>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</si>
  <si>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</si>
  <si>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</si>
  <si>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</si>
  <si>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</si>
  <si>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</si>
  <si>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</si>
  <si>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</si>
  <si>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</si>
  <si>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</si>
  <si>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</si>
  <si>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</si>
  <si>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</si>
  <si>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</si>
  <si>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</si>
  <si>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</si>
  <si>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</si>
  <si>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</si>
  <si>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</si>
  <si>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</si>
  <si>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</si>
  <si>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</si>
  <si>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</si>
  <si>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</si>
  <si>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</si>
  <si>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</si>
  <si>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</si>
  <si>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</si>
  <si>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</si>
  <si>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</si>
  <si>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</si>
  <si>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</si>
  <si>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</si>
  <si>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</si>
  <si>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</si>
  <si>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</si>
  <si>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</si>
  <si>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</si>
  <si>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</si>
  <si>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</si>
  <si>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</si>
  <si>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</si>
  <si>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</si>
  <si>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</si>
  <si>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</si>
  <si>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</si>
  <si>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</si>
  <si>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</si>
  <si>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</si>
  <si>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</si>
  <si>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</si>
  <si>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</si>
  <si>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</si>
  <si>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</si>
  <si>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</si>
  <si>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</si>
  <si>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</si>
  <si>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</si>
  <si>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</si>
  <si>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</si>
  <si>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</si>
  <si>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</si>
  <si>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</si>
  <si>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</si>
  <si>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</si>
  <si>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</si>
  <si>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</si>
  <si>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</si>
  <si>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</si>
  <si>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</si>
  <si>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</si>
  <si>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</si>
  <si>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</si>
  <si>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</si>
  <si>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</si>
  <si>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</si>
  <si>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</si>
  <si>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</si>
  <si>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</si>
  <si>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</si>
  <si>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</si>
  <si>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</si>
  <si>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</si>
  <si>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</si>
  <si>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</si>
  <si>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</si>
  <si>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</si>
  <si>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</si>
  <si>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</si>
  <si>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</si>
  <si>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</si>
  <si>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</si>
  <si>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</si>
  <si>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</si>
  <si>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</si>
  <si>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</si>
  <si>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</si>
  <si>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</si>
  <si>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</si>
  <si>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</si>
  <si>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</si>
  <si>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</si>
  <si>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</si>
  <si>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</si>
  <si>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</si>
  <si>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</si>
  <si>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</si>
  <si>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</si>
  <si>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</si>
  <si>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</si>
  <si>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</si>
  <si>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</si>
  <si>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</si>
  <si>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</si>
  <si>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</si>
  <si>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</si>
  <si>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</si>
  <si>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</si>
  <si>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</si>
  <si>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</si>
  <si>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</si>
  <si>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</si>
  <si>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</si>
  <si>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</si>
  <si>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</si>
  <si>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</si>
  <si>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</si>
  <si>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</si>
  <si>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</si>
  <si>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</si>
  <si>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</si>
  <si>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</si>
  <si>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</si>
  <si>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</si>
  <si>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</si>
  <si>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</si>
  <si>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</si>
  <si>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</si>
  <si>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</si>
  <si>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</si>
  <si>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</si>
  <si>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</si>
  <si>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</si>
  <si>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</si>
  <si>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</si>
  <si>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</si>
  <si>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</si>
  <si>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</si>
  <si>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</si>
  <si>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</si>
  <si>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</si>
  <si>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</si>
  <si>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</si>
  <si>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</si>
  <si>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</si>
  <si>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</si>
  <si>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</si>
  <si>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</si>
  <si>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</si>
  <si>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</si>
  <si>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</si>
  <si>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</si>
  <si>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</si>
  <si>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</si>
  <si>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</si>
  <si>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</si>
  <si>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</si>
  <si>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</si>
  <si>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</si>
  <si>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</si>
  <si>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</si>
  <si>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</si>
  <si>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</si>
  <si>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</si>
  <si>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</si>
  <si>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</si>
  <si>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</si>
  <si>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</si>
  <si>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</si>
  <si>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</si>
  <si>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</si>
  <si>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</si>
  <si>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</si>
  <si>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</si>
  <si>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</si>
  <si>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</si>
  <si>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</si>
  <si>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</si>
  <si>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</si>
  <si>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</si>
  <si>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</si>
  <si>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</si>
  <si>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</si>
  <si>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</si>
  <si>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</si>
  <si>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</si>
  <si>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</si>
  <si>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</si>
  <si>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</si>
  <si>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</si>
  <si>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</si>
  <si>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</si>
  <si>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</si>
  <si>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</si>
  <si>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</si>
  <si>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</si>
  <si>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</si>
  <si>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</si>
  <si>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</si>
  <si>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</si>
  <si>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</si>
  <si>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</si>
  <si>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</si>
  <si>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</si>
  <si>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</si>
  <si>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</si>
  <si>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</si>
  <si>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</si>
  <si>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</si>
  <si>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</si>
  <si>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</si>
  <si>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</si>
  <si>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</si>
  <si>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</si>
  <si>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</si>
  <si>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</si>
  <si>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</si>
  <si>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</si>
  <si>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</si>
  <si>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</si>
  <si>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</si>
  <si>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</si>
  <si>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</si>
  <si>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</si>
  <si>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</si>
  <si>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</si>
  <si>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</si>
  <si>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</si>
  <si>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</si>
  <si>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</si>
  <si>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</si>
  <si>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</si>
  <si>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</si>
  <si>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</si>
  <si>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</si>
  <si>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</si>
  <si>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</si>
  <si>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</si>
  <si>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</si>
  <si>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</si>
  <si>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</si>
  <si>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</si>
  <si>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</si>
  <si>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</si>
  <si>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</si>
  <si>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</si>
  <si>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</si>
  <si>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</si>
  <si>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</si>
  <si>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</si>
  <si>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</si>
  <si>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</si>
  <si>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</si>
  <si>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</si>
  <si>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</si>
  <si>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</si>
  <si>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</si>
  <si>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</si>
  <si>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</si>
  <si>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</si>
  <si>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</si>
  <si>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</si>
  <si>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</si>
  <si>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</si>
  <si>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</si>
  <si>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</si>
  <si>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</si>
  <si>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</si>
  <si>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</si>
  <si>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</si>
  <si>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</si>
  <si>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</si>
  <si>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</si>
  <si>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</si>
  <si>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</si>
  <si>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</si>
  <si>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</si>
  <si>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</si>
  <si>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</si>
  <si>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</si>
  <si>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</si>
  <si>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</si>
  <si>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</si>
  <si>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</si>
  <si>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</si>
  <si>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</si>
  <si>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</si>
  <si>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</si>
  <si>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</si>
  <si>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</si>
  <si>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</si>
  <si>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</si>
  <si>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</si>
  <si>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</si>
  <si>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</si>
  <si>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</si>
  <si>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</si>
  <si>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</si>
  <si>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</si>
  <si>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</si>
  <si>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</si>
  <si>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</si>
  <si>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</si>
  <si>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</si>
  <si>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</si>
  <si>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</si>
  <si>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</si>
  <si>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</si>
  <si>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</si>
  <si>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</si>
  <si>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</si>
  <si>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</si>
  <si>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</si>
  <si>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</si>
  <si>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</si>
  <si>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</si>
  <si>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</si>
  <si>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</si>
  <si>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</si>
  <si>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</si>
  <si>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</si>
  <si>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</si>
  <si>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</si>
  <si>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</si>
  <si>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</si>
  <si>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</si>
  <si>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</si>
  <si>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</si>
  <si>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</si>
  <si>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</si>
  <si>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</si>
  <si>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</si>
  <si>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</si>
  <si>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</si>
  <si>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</si>
  <si>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</si>
  <si>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</si>
  <si>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</si>
  <si>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</si>
  <si>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</si>
  <si>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</si>
  <si>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</si>
  <si>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</si>
  <si>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</si>
  <si>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</si>
  <si>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</si>
  <si>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</si>
  <si>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</si>
  <si>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</si>
  <si>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</si>
  <si>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</si>
  <si>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</si>
  <si>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</si>
  <si>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</si>
  <si>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</si>
  <si>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</si>
  <si>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</si>
  <si>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</si>
  <si>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</si>
  <si>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</si>
  <si>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</si>
  <si>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</si>
  <si>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</si>
  <si>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</si>
  <si>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</si>
  <si>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</si>
  <si>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</si>
  <si>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</si>
  <si>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</si>
  <si>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</si>
  <si>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</si>
  <si>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</si>
  <si>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</si>
  <si>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</si>
  <si>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</si>
  <si>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</si>
  <si>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</si>
  <si>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</si>
  <si>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</si>
  <si>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</si>
  <si>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</si>
  <si>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</si>
  <si>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</si>
  <si>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</si>
  <si>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</si>
  <si>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</si>
  <si>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</si>
  <si>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</si>
  <si>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</si>
  <si>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</si>
  <si>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</si>
  <si>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</si>
  <si>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</si>
  <si>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</si>
  <si>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</si>
  <si>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</si>
  <si>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</si>
  <si>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</si>
  <si>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</si>
  <si>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</si>
  <si>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</si>
  <si>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</si>
  <si>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</si>
  <si>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</si>
  <si>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</si>
  <si>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</si>
  <si>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</si>
  <si>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</si>
  <si>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</si>
  <si>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</si>
  <si>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</si>
  <si>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</si>
  <si>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</si>
  <si>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</si>
  <si>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</si>
  <si>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</si>
  <si>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</si>
  <si>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</si>
  <si>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</si>
  <si>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</si>
  <si>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</si>
  <si>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</si>
  <si>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</si>
  <si>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</si>
  <si>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</si>
  <si>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</si>
  <si>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</si>
  <si>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</si>
  <si>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</si>
  <si>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</si>
  <si>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</si>
  <si>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</si>
  <si>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</si>
  <si>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</si>
  <si>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</si>
  <si>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</si>
  <si>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</si>
  <si>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</si>
  <si>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</si>
  <si>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</si>
  <si>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</si>
  <si>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</si>
  <si>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</si>
  <si>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</si>
  <si>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</si>
  <si>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</si>
  <si>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</si>
  <si>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</si>
  <si>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</si>
  <si>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</si>
  <si>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</si>
  <si>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</si>
  <si>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</si>
  <si>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</si>
  <si>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</si>
  <si>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</si>
  <si>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</si>
  <si>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</si>
  <si>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</si>
  <si>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</si>
  <si>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</si>
  <si>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</si>
  <si>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</si>
  <si>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</si>
  <si>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</si>
  <si>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</si>
  <si>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</si>
  <si>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</si>
  <si>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</si>
  <si>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</si>
  <si>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</si>
  <si>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</si>
  <si>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</si>
  <si>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</si>
  <si>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</si>
  <si>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</si>
  <si>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</si>
  <si>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</si>
  <si>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</si>
  <si>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</si>
  <si>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</si>
  <si>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</si>
  <si>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</si>
  <si>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</si>
  <si>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</si>
  <si>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</si>
  <si>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</si>
  <si>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</si>
  <si>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</si>
  <si>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</si>
  <si>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</si>
  <si>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</si>
  <si>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</si>
  <si>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</si>
  <si>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</si>
  <si>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</si>
  <si>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</si>
  <si>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</si>
  <si>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</si>
  <si>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</si>
  <si>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</si>
  <si>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</si>
  <si>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</si>
  <si>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</si>
  <si>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</si>
  <si>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</si>
  <si>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</si>
  <si>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</si>
  <si>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</si>
  <si>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</si>
  <si>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</si>
  <si>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</si>
  <si>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</si>
  <si>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</si>
  <si>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</si>
  <si>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</si>
  <si>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</si>
  <si>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</si>
  <si>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</si>
  <si>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</si>
  <si>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</si>
  <si>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</si>
  <si>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</si>
  <si>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</si>
  <si>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</si>
  <si>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</si>
  <si>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</si>
  <si>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</si>
  <si>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</si>
  <si>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</si>
  <si>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</si>
  <si>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</si>
  <si>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</si>
  <si>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</si>
  <si>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</si>
  <si>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</si>
  <si>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</si>
  <si>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</si>
  <si>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</si>
  <si>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</si>
  <si>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</si>
  <si>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</si>
  <si>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</si>
  <si>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</si>
  <si>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</si>
  <si>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</si>
  <si>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</si>
  <si>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</si>
  <si>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</si>
  <si>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</si>
  <si>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</si>
  <si>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</si>
  <si>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</si>
  <si>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</si>
  <si>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</si>
  <si>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</si>
  <si>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</si>
  <si>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</si>
  <si>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</si>
  <si>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</si>
  <si>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</si>
  <si>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</si>
  <si>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</si>
  <si>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</si>
  <si>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</si>
  <si>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</si>
  <si>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</si>
  <si>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</si>
  <si>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</si>
  <si>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</si>
  <si>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</si>
  <si>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</si>
  <si>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</si>
  <si>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</si>
  <si>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</si>
  <si>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</si>
  <si>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</si>
  <si>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</si>
  <si>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</si>
  <si>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</si>
  <si>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</si>
  <si>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</si>
  <si>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</si>
  <si>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</si>
  <si>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</si>
  <si>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</si>
  <si>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</si>
  <si>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</si>
  <si>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</si>
  <si>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</si>
  <si>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</si>
  <si>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</si>
  <si>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</si>
  <si>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</si>
  <si>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</si>
  <si>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</si>
  <si>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</si>
  <si>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</si>
  <si>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</si>
  <si>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</si>
  <si>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</si>
  <si>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</si>
  <si>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</si>
  <si>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</si>
  <si>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</si>
  <si>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</si>
  <si>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</si>
  <si>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</si>
  <si>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</si>
  <si>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</si>
  <si>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</si>
  <si>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</si>
  <si>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</si>
  <si>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</si>
  <si>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</si>
  <si>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</si>
  <si>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</si>
  <si>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</si>
  <si>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</si>
  <si>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</si>
  <si>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</si>
  <si>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</si>
  <si>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</si>
  <si>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</si>
  <si>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</si>
  <si>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</si>
  <si>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</si>
  <si>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</si>
  <si>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</si>
  <si>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</si>
  <si>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</si>
  <si>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</si>
  <si>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</si>
  <si>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</si>
  <si>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</si>
  <si>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</si>
  <si>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</si>
  <si>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</si>
  <si>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</si>
  <si>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</si>
  <si>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</si>
  <si>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</si>
  <si>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</si>
  <si>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</si>
  <si>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</si>
  <si>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</si>
  <si>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</si>
  <si>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</si>
  <si>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</si>
  <si>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</si>
  <si>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</si>
  <si>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</si>
  <si>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</si>
  <si>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</si>
  <si>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</si>
  <si>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</si>
  <si>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</si>
  <si>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</si>
  <si>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</si>
  <si>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</si>
  <si>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</si>
  <si>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</si>
  <si>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</si>
  <si>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</si>
  <si>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</si>
  <si>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</si>
  <si>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</si>
  <si>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</si>
  <si>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</si>
  <si>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</si>
  <si>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</si>
  <si>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</si>
  <si>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</si>
  <si>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</si>
  <si>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</si>
  <si>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</si>
  <si>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</si>
  <si>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</si>
  <si>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</si>
  <si>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</si>
  <si>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</si>
  <si>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</si>
  <si>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</si>
  <si>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</si>
  <si>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</si>
  <si>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</si>
  <si>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</si>
  <si>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</si>
  <si>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</si>
  <si>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</si>
  <si>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</si>
  <si>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</si>
  <si>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</si>
  <si>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</si>
  <si>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</si>
  <si>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</si>
  <si>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</si>
  <si>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</si>
  <si>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</si>
  <si>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</si>
  <si>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</si>
  <si>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</si>
  <si>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</si>
  <si>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</si>
  <si>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</si>
  <si>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</si>
  <si>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</si>
  <si>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</si>
  <si>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</si>
  <si>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</si>
  <si>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</si>
  <si>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</si>
  <si>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</si>
  <si>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</si>
  <si>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</si>
  <si>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</si>
  <si>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</si>
  <si>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</si>
  <si>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</si>
  <si>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</si>
  <si>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</si>
  <si>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</si>
  <si>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</si>
  <si>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</si>
  <si>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</si>
  <si>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</si>
  <si>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</si>
  <si>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</si>
  <si>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</si>
  <si>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</si>
  <si>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</si>
  <si>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</si>
  <si>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</si>
  <si>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</si>
  <si>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</si>
  <si>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</si>
  <si>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</si>
  <si>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</si>
  <si>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</si>
  <si>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</si>
  <si>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</si>
  <si>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</si>
  <si>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</si>
  <si>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</si>
  <si>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</si>
  <si>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</si>
  <si>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</si>
  <si>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</si>
  <si>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</si>
  <si>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</si>
  <si>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</si>
  <si>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</si>
  <si>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</si>
  <si>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</si>
  <si>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</si>
  <si>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</si>
  <si>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</si>
  <si>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</si>
  <si>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</si>
  <si>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</si>
  <si>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</si>
  <si>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</si>
  <si>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</si>
  <si>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</si>
  <si>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</si>
  <si>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</si>
  <si>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</si>
  <si>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</si>
  <si>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</si>
  <si>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</si>
  <si>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</si>
  <si>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</si>
  <si>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</si>
  <si>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</si>
  <si>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</si>
  <si>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</si>
  <si>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</si>
  <si>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</si>
  <si>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</si>
  <si>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</si>
  <si>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</si>
  <si>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</si>
  <si>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</si>
  <si>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</si>
  <si>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</si>
  <si>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</si>
  <si>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</si>
  <si>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</si>
  <si>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</si>
  <si>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</si>
  <si>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</si>
  <si>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</si>
  <si>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</si>
  <si>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</si>
  <si>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</si>
  <si>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</si>
  <si>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</si>
  <si>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</si>
  <si>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</si>
  <si>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</si>
  <si>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</si>
  <si>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</si>
  <si>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</si>
  <si>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</si>
  <si>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</si>
  <si>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</si>
  <si>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</si>
  <si>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</si>
  <si>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</si>
  <si>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</si>
  <si>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</si>
  <si>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</si>
  <si>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</si>
  <si>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</si>
  <si>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</si>
  <si>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</si>
  <si>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</si>
  <si>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</si>
  <si>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</si>
  <si>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</si>
  <si>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</si>
  <si>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</si>
  <si>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</si>
  <si>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</si>
  <si>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</si>
  <si>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</si>
  <si>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</si>
  <si>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</si>
  <si>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</si>
  <si>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</si>
  <si>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</si>
  <si>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</si>
  <si>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</si>
  <si>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</si>
  <si>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</si>
  <si>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</si>
  <si>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</si>
  <si>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</si>
  <si>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</si>
  <si>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</si>
  <si>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</si>
  <si>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</si>
  <si>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</si>
  <si>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</si>
  <si>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</si>
  <si>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</si>
  <si>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</si>
  <si>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</si>
  <si>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</si>
  <si>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</si>
  <si>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</si>
  <si>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</si>
  <si>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</si>
  <si>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</si>
  <si>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</si>
  <si>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</si>
  <si>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</si>
  <si>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</si>
  <si>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</si>
  <si>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</si>
  <si>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</si>
  <si>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</si>
  <si>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</si>
  <si>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</si>
  <si>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</si>
  <si>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</si>
  <si>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</si>
  <si>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</si>
  <si>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</si>
  <si>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</si>
  <si>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</si>
  <si>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</si>
  <si>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</si>
  <si>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</si>
  <si>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</si>
  <si>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</si>
  <si>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</si>
  <si>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</si>
  <si>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</si>
  <si>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</si>
  <si>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</si>
  <si>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</si>
  <si>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</si>
  <si>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</si>
  <si>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</si>
  <si>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</si>
  <si>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</si>
  <si>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</si>
  <si>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</si>
  <si>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</si>
  <si>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</si>
  <si>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</si>
  <si>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</si>
  <si>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</si>
  <si>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</si>
  <si>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</si>
  <si>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</si>
  <si>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</si>
  <si>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</si>
  <si>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</si>
  <si>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</si>
  <si>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</si>
  <si>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</si>
  <si>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</si>
  <si>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</si>
  <si>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</si>
  <si>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</si>
  <si>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</si>
  <si>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</si>
  <si>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</si>
  <si>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</si>
  <si>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</si>
  <si>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</si>
  <si>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</si>
  <si>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</si>
  <si>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</si>
  <si>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</si>
  <si>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</si>
  <si>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</si>
  <si>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</si>
  <si>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</si>
  <si>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</si>
  <si>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</si>
  <si>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</si>
  <si>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</si>
  <si>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</si>
  <si>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</si>
  <si>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</si>
  <si>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</si>
  <si>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</si>
  <si>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</si>
  <si>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</si>
  <si>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</si>
  <si>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</si>
  <si>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</si>
  <si>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</si>
  <si>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</si>
  <si>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</si>
  <si>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</si>
  <si>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</si>
  <si>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</si>
  <si>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</si>
  <si>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</si>
  <si>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</si>
  <si>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</si>
  <si>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</si>
  <si>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</si>
  <si>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</si>
  <si>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</si>
  <si>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</si>
  <si>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</si>
  <si>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</si>
  <si>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</si>
  <si>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</si>
  <si>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</si>
  <si>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</si>
  <si>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</si>
  <si>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</si>
  <si>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</si>
  <si>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</si>
  <si>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</si>
  <si>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</si>
  <si>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</si>
  <si>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</si>
  <si>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</si>
  <si>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</si>
  <si>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</si>
  <si>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</si>
  <si>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</si>
  <si>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</si>
  <si>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</si>
  <si>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</si>
  <si>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</si>
  <si>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</si>
  <si>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</si>
  <si>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</si>
  <si>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</si>
  <si>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</si>
  <si>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</si>
  <si>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</si>
  <si>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</si>
  <si>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</si>
  <si>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</si>
  <si>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</si>
  <si>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</si>
  <si>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</si>
  <si>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</si>
  <si>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</si>
  <si>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</si>
  <si>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</si>
  <si>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</si>
  <si>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</si>
  <si>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</si>
  <si>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</si>
  <si>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</si>
  <si>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</si>
  <si>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</si>
  <si>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</si>
  <si>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</si>
  <si>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</si>
  <si>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</si>
  <si>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</si>
  <si>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</si>
  <si>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</si>
  <si>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</si>
  <si>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</si>
  <si>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</si>
  <si>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</si>
  <si>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</si>
  <si>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</si>
  <si>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</si>
  <si>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</si>
  <si>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</si>
  <si>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</si>
  <si>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</si>
  <si>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</si>
  <si>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</si>
  <si>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</si>
  <si>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</si>
  <si>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</si>
  <si>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</si>
  <si>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</si>
  <si>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</si>
  <si>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</si>
  <si>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</si>
  <si>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</si>
  <si>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</si>
  <si>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</si>
  <si>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</si>
  <si>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</si>
  <si>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</si>
  <si>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</si>
  <si>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</si>
  <si>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</si>
  <si>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</si>
  <si>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</si>
  <si>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</si>
  <si>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</si>
  <si>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</si>
  <si>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</si>
  <si>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</si>
  <si>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</si>
  <si>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</si>
  <si>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</si>
  <si>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</si>
  <si>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</si>
  <si>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</si>
  <si>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</si>
  <si>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</si>
  <si>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</si>
  <si>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</si>
  <si>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</si>
  <si>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</si>
  <si>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</si>
  <si>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</si>
  <si>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</si>
  <si>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</si>
  <si>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</si>
  <si>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</si>
  <si>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</si>
  <si>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</si>
  <si>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</si>
  <si>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</si>
  <si>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</si>
  <si>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</si>
  <si>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</si>
  <si>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</si>
  <si>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</si>
  <si>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</si>
  <si>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</si>
  <si>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</si>
  <si>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</si>
  <si>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</si>
  <si>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</si>
  <si>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</si>
  <si>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</si>
  <si>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</si>
  <si>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</si>
  <si>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</si>
  <si>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</si>
  <si>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</si>
  <si>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</si>
  <si>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</si>
  <si>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</si>
  <si>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</si>
  <si>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</si>
  <si>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</si>
  <si>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</si>
  <si>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</si>
  <si>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</si>
  <si>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</si>
  <si>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</si>
  <si>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</si>
  <si>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</si>
  <si>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</si>
  <si>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</si>
  <si>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</si>
  <si>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</si>
  <si>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</si>
  <si>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</si>
  <si>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</si>
  <si>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</si>
  <si>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</si>
  <si>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</si>
  <si>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</si>
  <si>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</si>
  <si>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</si>
  <si>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</si>
  <si>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</si>
  <si>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</si>
  <si>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</si>
  <si>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</si>
  <si>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</si>
  <si>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</si>
  <si>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</si>
  <si>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</si>
  <si>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</si>
  <si>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</si>
  <si>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</si>
  <si>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</si>
  <si>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</si>
  <si>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</si>
  <si>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</si>
  <si>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</si>
  <si>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</si>
  <si>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</si>
  <si>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</si>
  <si>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</si>
  <si>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</si>
  <si>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</si>
  <si>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</si>
  <si>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</si>
  <si>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</si>
  <si>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</si>
  <si>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</si>
  <si>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</si>
  <si>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</si>
  <si>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</si>
  <si>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</si>
  <si>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</si>
  <si>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</si>
  <si>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</si>
  <si>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</si>
  <si>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</si>
  <si>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</si>
  <si>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</si>
  <si>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</si>
  <si>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</si>
  <si>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</si>
  <si>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</si>
  <si>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</si>
  <si>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</si>
  <si>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</si>
  <si>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</si>
  <si>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</si>
  <si>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</si>
  <si>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</si>
  <si>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</si>
  <si>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</si>
  <si>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</si>
  <si>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</si>
  <si>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</si>
  <si>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</si>
  <si>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</si>
  <si>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</si>
  <si>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</si>
  <si>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</si>
  <si>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</si>
  <si>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</si>
  <si>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</si>
  <si>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</si>
  <si>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</si>
  <si>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</si>
  <si>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</si>
  <si>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</si>
  <si>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</si>
  <si>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</si>
  <si>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</si>
  <si>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</si>
  <si>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</si>
  <si>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</si>
  <si>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</si>
  <si>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</si>
  <si>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</si>
  <si>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</si>
  <si>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</si>
  <si>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</si>
  <si>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</si>
  <si>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</si>
  <si>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</si>
  <si>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</si>
  <si>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</si>
  <si>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</si>
  <si>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</si>
  <si>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</si>
  <si>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</si>
  <si>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</si>
  <si>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</si>
  <si>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</si>
  <si>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</si>
  <si>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</si>
  <si>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</si>
  <si>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</si>
  <si>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</si>
  <si>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</si>
  <si>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</si>
  <si>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</si>
  <si>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</si>
  <si>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</si>
  <si>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</si>
  <si>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</si>
  <si>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</si>
  <si>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</si>
  <si>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</si>
  <si>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</si>
  <si>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</si>
  <si>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</si>
  <si>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</si>
  <si>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</si>
  <si>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</si>
  <si>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</si>
  <si>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</si>
  <si>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</si>
  <si>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</si>
  <si>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</si>
  <si>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</si>
  <si>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</si>
  <si>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</si>
  <si>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</si>
  <si>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</si>
  <si>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</si>
  <si>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</si>
  <si>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</si>
  <si>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</si>
  <si>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</si>
  <si>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</si>
  <si>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</si>
  <si>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</si>
  <si>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</si>
  <si>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</si>
  <si>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</si>
  <si>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</si>
  <si>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</si>
  <si>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</si>
  <si>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</si>
  <si>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</si>
  <si>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</si>
  <si>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</si>
  <si>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</si>
  <si>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</si>
  <si>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</si>
  <si>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</si>
  <si>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</si>
  <si>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</si>
  <si>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</si>
  <si>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</si>
  <si>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</si>
  <si>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</si>
  <si>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</si>
  <si>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</si>
  <si>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</si>
  <si>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</si>
  <si>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</si>
  <si>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</si>
  <si>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</si>
  <si>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</si>
  <si>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</si>
  <si>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</si>
  <si>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</si>
  <si>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</si>
  <si>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</si>
  <si>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</si>
  <si>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</si>
  <si>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</si>
  <si>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</si>
  <si>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</si>
  <si>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</si>
  <si>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</si>
  <si>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</si>
  <si>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</si>
  <si>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</si>
  <si>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</si>
  <si>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</si>
  <si>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</si>
  <si>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</si>
  <si>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</si>
  <si>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</si>
  <si>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</si>
  <si>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</si>
  <si>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</si>
  <si>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</si>
  <si>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</si>
  <si>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</si>
  <si>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</si>
  <si>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</si>
  <si>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</si>
  <si>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</si>
  <si>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</si>
  <si>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</si>
  <si>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</si>
  <si>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</si>
  <si>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</si>
  <si>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</si>
  <si>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</si>
  <si>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</si>
  <si>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</si>
  <si>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</si>
  <si>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</si>
  <si>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</si>
  <si>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</si>
  <si>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</si>
  <si>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</si>
  <si>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</si>
  <si>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</si>
  <si>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</si>
  <si>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</si>
  <si>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</si>
  <si>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</si>
  <si>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</si>
  <si>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</si>
  <si>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</si>
  <si>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</si>
  <si>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</si>
  <si>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</si>
  <si>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</si>
  <si>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</si>
  <si>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</si>
  <si>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</si>
  <si>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</si>
  <si>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</si>
  <si>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</si>
  <si>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</si>
  <si>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</si>
  <si>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</si>
  <si>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</si>
  <si>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</si>
  <si>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</si>
  <si>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</si>
  <si>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</si>
  <si>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</si>
  <si>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</si>
  <si>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</si>
  <si>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</si>
  <si>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</si>
  <si>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</si>
  <si>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</si>
  <si>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</si>
  <si>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</si>
  <si>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</si>
  <si>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</si>
  <si>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</si>
  <si>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</si>
  <si>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</si>
  <si>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</si>
  <si>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</si>
  <si>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</si>
  <si>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</si>
  <si>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</si>
  <si>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</si>
  <si>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</si>
  <si>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</si>
  <si>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</si>
  <si>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</si>
  <si>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</si>
  <si>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</si>
  <si>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</si>
  <si>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</si>
  <si>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</si>
  <si>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</si>
  <si>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</si>
  <si>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</si>
  <si>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</si>
  <si>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</si>
  <si>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</si>
  <si>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</si>
  <si>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</si>
  <si>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</si>
  <si>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</si>
  <si>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</si>
  <si>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</si>
  <si>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</si>
  <si>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</si>
  <si>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</si>
  <si>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</si>
  <si>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</si>
  <si>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</si>
  <si>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</si>
  <si>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</si>
  <si>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</si>
  <si>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</si>
  <si>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</si>
  <si>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</si>
  <si>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</si>
  <si>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</si>
  <si>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</si>
  <si>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</si>
  <si>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</si>
  <si>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</si>
  <si>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</si>
  <si>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</si>
  <si>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</si>
  <si>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</si>
  <si>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</si>
  <si>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</si>
  <si>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</si>
  <si>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</si>
  <si>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</si>
  <si>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</si>
  <si>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</si>
  <si>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</si>
  <si>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</si>
  <si>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</si>
  <si>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</si>
  <si>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</si>
  <si>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</si>
  <si>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</si>
  <si>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</si>
  <si>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</si>
  <si>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</si>
  <si>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</si>
  <si>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</si>
  <si>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</si>
  <si>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</si>
  <si>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</si>
  <si>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</si>
  <si>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</si>
  <si>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</si>
  <si>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</si>
  <si>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</si>
  <si>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</si>
  <si>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</si>
  <si>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</si>
  <si>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</si>
  <si>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</si>
  <si>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</si>
  <si>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</si>
  <si>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</si>
  <si>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</si>
  <si>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</si>
  <si>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</si>
  <si>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</si>
  <si>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</si>
  <si>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</si>
  <si>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</si>
  <si>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</si>
  <si>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</si>
  <si>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</si>
  <si>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</si>
  <si>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</si>
  <si>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</si>
  <si>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</si>
  <si>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</si>
  <si>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</si>
  <si>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</si>
  <si>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</si>
  <si>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</si>
  <si>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</si>
  <si>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</si>
  <si>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</si>
  <si>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</si>
  <si>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</si>
  <si>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</si>
  <si>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</si>
  <si>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</si>
  <si>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</si>
  <si>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</si>
  <si>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</si>
  <si>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</si>
  <si>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</si>
  <si>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</si>
  <si>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</si>
  <si>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</si>
  <si>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</si>
  <si>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</si>
  <si>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</si>
  <si>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</si>
  <si>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</si>
  <si>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</si>
  <si>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</si>
  <si>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</si>
  <si>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</si>
  <si>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</si>
  <si>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</si>
  <si>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</si>
  <si>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</si>
  <si>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</si>
  <si>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</si>
  <si>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</si>
  <si>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</si>
  <si>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</si>
  <si>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</si>
  <si>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</si>
  <si>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</si>
  <si>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</si>
  <si>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</si>
  <si>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</si>
  <si>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</si>
  <si>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</si>
  <si>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</si>
  <si>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</si>
  <si>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</si>
  <si>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</si>
  <si>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</si>
  <si>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</si>
  <si>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</si>
  <si>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</si>
  <si>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</si>
  <si>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</si>
  <si>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</si>
  <si>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</si>
  <si>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</si>
  <si>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</si>
  <si>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</si>
  <si>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</si>
  <si>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</si>
  <si>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</si>
  <si>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</si>
  <si>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</si>
  <si>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</si>
  <si>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</si>
  <si>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</si>
  <si>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</si>
  <si>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</si>
  <si>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</si>
  <si>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</si>
  <si>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</si>
  <si>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</si>
  <si>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</si>
  <si>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</si>
  <si>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</si>
  <si>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</si>
  <si>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</si>
  <si>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</si>
  <si>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</si>
  <si>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</si>
  <si>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</si>
  <si>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</si>
  <si>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</si>
  <si>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</si>
  <si>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</si>
  <si>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</si>
  <si>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</si>
  <si>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</si>
  <si>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</si>
  <si>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</si>
  <si>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</si>
  <si>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</si>
  <si>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</si>
  <si>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</si>
  <si>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</si>
  <si>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</si>
  <si>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</si>
  <si>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</si>
  <si>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</si>
  <si>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</si>
  <si>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</si>
  <si>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</si>
  <si>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</si>
  <si>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</si>
  <si>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</si>
  <si>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</si>
  <si>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</si>
  <si>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</si>
  <si>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</si>
  <si>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</si>
  <si>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</si>
  <si>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</si>
  <si>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</si>
  <si>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</si>
  <si>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</si>
  <si>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</si>
  <si>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</si>
  <si>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</si>
  <si>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</si>
  <si>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</si>
  <si>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</si>
  <si>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</si>
  <si>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</si>
  <si>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</si>
  <si>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</si>
  <si>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</si>
  <si>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</si>
  <si>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</si>
  <si>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</si>
  <si>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</si>
  <si>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</si>
  <si>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</si>
  <si>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</si>
  <si>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</si>
  <si>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</si>
  <si>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</si>
  <si>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</si>
  <si>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</si>
  <si>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</si>
  <si>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</si>
  <si>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</si>
  <si>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</si>
  <si>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</si>
  <si>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</si>
  <si>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</si>
  <si>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</si>
  <si>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</si>
  <si>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</si>
  <si>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</si>
  <si>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</si>
  <si>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</si>
  <si>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</si>
  <si>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</si>
  <si>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</si>
  <si>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</si>
  <si>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</si>
  <si>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</si>
  <si>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</si>
  <si>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</si>
  <si>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</si>
  <si>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</si>
  <si>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</si>
  <si>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</si>
  <si>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</si>
  <si>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</si>
  <si>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</si>
  <si>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</si>
  <si>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</si>
  <si>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</si>
  <si>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</si>
  <si>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</si>
  <si>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</si>
  <si>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</si>
  <si>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</si>
  <si>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</si>
  <si>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</si>
  <si>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</si>
  <si>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</si>
  <si>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</si>
  <si>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</si>
  <si>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</si>
  <si>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</si>
  <si>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</si>
  <si>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</si>
  <si>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</si>
  <si>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</si>
  <si>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</si>
  <si>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</si>
  <si>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</si>
  <si>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</si>
  <si>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</si>
  <si>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</si>
  <si>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</si>
  <si>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</si>
  <si>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</si>
  <si>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</si>
  <si>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</si>
  <si>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</si>
  <si>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</si>
  <si>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</si>
  <si>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</si>
  <si>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</si>
  <si>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</si>
  <si>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</si>
  <si>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</si>
  <si>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</si>
  <si>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</si>
  <si>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</si>
  <si>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</si>
  <si>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</si>
  <si>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</si>
  <si>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</si>
  <si>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</si>
  <si>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</si>
  <si>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</si>
  <si>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</si>
  <si>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</si>
  <si>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</si>
  <si>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</si>
  <si>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</si>
  <si>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</si>
  <si>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</si>
  <si>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</si>
  <si>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</si>
  <si>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</si>
  <si>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</si>
  <si>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</si>
  <si>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</si>
  <si>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</si>
  <si>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</si>
  <si>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</si>
  <si>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</si>
  <si>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</si>
  <si>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</si>
  <si>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</si>
  <si>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</si>
  <si>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</si>
  <si>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</si>
  <si>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</si>
  <si>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</si>
  <si>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</si>
  <si>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</si>
  <si>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</si>
  <si>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</si>
  <si>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</si>
  <si>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</si>
  <si>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</si>
  <si>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</si>
  <si>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</si>
  <si>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</si>
  <si>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</si>
  <si>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</si>
  <si>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</si>
  <si>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</si>
  <si>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</si>
  <si>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</si>
  <si>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</si>
  <si>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</si>
  <si>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</si>
  <si>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</si>
  <si>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</si>
  <si>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</si>
  <si>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</si>
  <si>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</si>
  <si>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</si>
  <si>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</si>
  <si>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</si>
  <si>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</si>
  <si>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</si>
  <si>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</si>
  <si>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</si>
  <si>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</si>
  <si>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</si>
  <si>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</si>
  <si>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</si>
  <si>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</si>
  <si>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</si>
  <si>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</si>
  <si>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</si>
  <si>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</si>
  <si>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</si>
  <si>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</si>
  <si>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</si>
  <si>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</si>
  <si>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</si>
  <si>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</si>
  <si>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</si>
  <si>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</si>
  <si>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</si>
  <si>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</si>
  <si>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</si>
  <si>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</si>
  <si>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</si>
  <si>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</si>
  <si>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</si>
  <si>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</si>
  <si>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</si>
  <si>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</si>
  <si>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</si>
  <si>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</si>
  <si>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</si>
  <si>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</si>
  <si>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</si>
  <si>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</si>
  <si>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</si>
  <si>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</si>
  <si>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</si>
  <si>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</si>
  <si>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</si>
  <si>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</si>
  <si>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</si>
  <si>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</si>
  <si>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</si>
  <si>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</si>
  <si>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</si>
  <si>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</si>
  <si>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</si>
  <si>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</si>
  <si>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</si>
  <si>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</si>
  <si>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</si>
  <si>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</si>
  <si>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</si>
  <si>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</si>
  <si>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</si>
  <si>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</si>
  <si>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</si>
  <si>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</si>
  <si>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</si>
  <si>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</si>
  <si>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</si>
  <si>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</si>
  <si>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</si>
  <si>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</si>
  <si>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</si>
  <si>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</si>
  <si>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</si>
  <si>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</si>
  <si>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</si>
  <si>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</si>
  <si>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</si>
  <si>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</si>
  <si>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</si>
  <si>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</si>
  <si>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</si>
  <si>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</si>
  <si>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</si>
  <si>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</si>
  <si>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</si>
  <si>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</si>
  <si>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</si>
  <si>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</si>
  <si>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</si>
  <si>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</si>
  <si>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</si>
  <si>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</si>
  <si>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</si>
  <si>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</si>
  <si>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</si>
  <si>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</si>
  <si>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</si>
  <si>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</si>
  <si>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</si>
  <si>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</si>
  <si>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</si>
  <si>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</si>
  <si>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</si>
  <si>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</si>
  <si>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</si>
  <si>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</si>
  <si>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</si>
  <si>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</si>
  <si>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</si>
  <si>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</si>
  <si>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</si>
  <si>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</si>
  <si>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</si>
  <si>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</si>
  <si>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</si>
  <si>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</si>
  <si>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</si>
  <si>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</si>
  <si>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</si>
  <si>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</si>
  <si>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</si>
  <si>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</si>
  <si>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</si>
  <si>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</si>
  <si>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</si>
  <si>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</si>
  <si>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</si>
  <si>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</si>
  <si>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</si>
  <si>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</si>
  <si>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</si>
  <si>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</si>
  <si>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</si>
  <si>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</si>
  <si>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</si>
  <si>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</si>
  <si>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</si>
  <si>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</si>
  <si>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</si>
  <si>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</si>
  <si>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</si>
  <si>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</si>
  <si>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</si>
  <si>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</si>
  <si>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</si>
  <si>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</si>
  <si>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</si>
  <si>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</si>
  <si>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</si>
  <si>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</si>
  <si>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</si>
  <si>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</si>
  <si>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</si>
  <si>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</si>
  <si>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</si>
  <si>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</si>
  <si>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</si>
  <si>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</si>
  <si>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</si>
  <si>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</si>
  <si>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</si>
  <si>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</si>
  <si>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</si>
  <si>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</si>
  <si>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</si>
  <si>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</si>
  <si>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</si>
  <si>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</si>
  <si>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</si>
  <si>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</si>
  <si>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</si>
  <si>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</si>
  <si>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</si>
  <si>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</si>
  <si>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</si>
  <si>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</si>
  <si>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</si>
  <si>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</si>
  <si>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</si>
  <si>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</si>
  <si>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</si>
  <si>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</si>
  <si>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</si>
  <si>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</si>
  <si>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</si>
  <si>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</si>
  <si>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</si>
  <si>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</si>
  <si>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</si>
  <si>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</si>
  <si>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</si>
  <si>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</si>
  <si>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</si>
  <si>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</si>
  <si>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</si>
  <si>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</si>
  <si>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</si>
  <si>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</si>
  <si>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</si>
  <si>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</si>
  <si>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</si>
  <si>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</si>
  <si>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</si>
  <si>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</si>
  <si>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</si>
  <si>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</si>
  <si>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</si>
  <si>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</si>
  <si>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</si>
  <si>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</si>
  <si>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</si>
  <si>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</si>
  <si>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</si>
  <si>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</si>
  <si>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</si>
  <si>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</si>
  <si>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</si>
  <si>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</si>
  <si>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</si>
  <si>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</si>
  <si>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</si>
  <si>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</si>
  <si>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</si>
  <si>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</si>
  <si>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</si>
  <si>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</si>
  <si>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</si>
  <si>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</si>
  <si>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</si>
  <si>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</si>
  <si>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</si>
  <si>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</si>
  <si>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</si>
  <si>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</si>
  <si>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</si>
  <si>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</si>
  <si>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</si>
  <si>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</si>
  <si>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</si>
  <si>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</si>
  <si>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</si>
  <si>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</si>
  <si>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</si>
  <si>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</si>
  <si>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</si>
  <si>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</si>
  <si>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</si>
  <si>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</si>
  <si>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</si>
  <si>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</si>
  <si>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</si>
  <si>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</si>
  <si>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</si>
  <si>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</si>
  <si>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</si>
  <si>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</si>
  <si>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</si>
  <si>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</si>
  <si>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</si>
  <si>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</si>
  <si>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</si>
  <si>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</si>
  <si>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</si>
  <si>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</si>
  <si>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</si>
  <si>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</si>
  <si>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</si>
  <si>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</si>
  <si>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</si>
  <si>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</si>
  <si>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</si>
  <si>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</si>
  <si>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</si>
  <si>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</si>
  <si>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</si>
  <si>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</si>
  <si>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</si>
  <si>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</si>
  <si>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</si>
  <si>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</si>
  <si>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</si>
  <si>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</si>
  <si>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</si>
  <si>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</si>
  <si>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</si>
  <si>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</si>
  <si>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</si>
  <si>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</si>
  <si>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</si>
  <si>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</si>
  <si>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</si>
  <si>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</si>
  <si>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</si>
  <si>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</si>
  <si>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</si>
  <si>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</si>
  <si>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</si>
  <si>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</si>
  <si>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</si>
  <si>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</si>
  <si>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</si>
  <si>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</si>
  <si>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</si>
  <si>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</si>
  <si>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</si>
  <si>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</si>
  <si>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</si>
  <si>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</si>
  <si>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</si>
  <si>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</si>
  <si>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</si>
  <si>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</si>
  <si>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</si>
  <si>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</si>
  <si>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</si>
  <si>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</si>
  <si>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</si>
  <si>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</si>
  <si>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</si>
  <si>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</si>
  <si>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</si>
  <si>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</si>
  <si>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</si>
  <si>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</si>
  <si>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</si>
  <si>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</si>
  <si>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</si>
  <si>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</si>
  <si>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</si>
  <si>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</si>
  <si>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</si>
  <si>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</si>
  <si>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</si>
  <si>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</si>
  <si>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</si>
  <si>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</si>
  <si>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</si>
  <si>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</si>
  <si>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</si>
  <si>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</si>
  <si>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</si>
  <si>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</si>
  <si>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</si>
  <si>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</si>
  <si>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</si>
  <si>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</si>
  <si>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</si>
  <si>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</si>
  <si>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</si>
  <si>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</si>
  <si>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</si>
  <si>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</si>
  <si>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</si>
  <si>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</si>
  <si>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</si>
  <si>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</si>
  <si>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</si>
  <si>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</si>
  <si>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</si>
  <si>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</si>
  <si>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</si>
  <si>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</si>
  <si>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</si>
  <si>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</si>
  <si>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</si>
  <si>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</si>
  <si>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</si>
  <si>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</si>
  <si>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</si>
  <si>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</si>
  <si>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</si>
  <si>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</si>
  <si>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</si>
  <si>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</si>
  <si>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</si>
  <si>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</si>
  <si>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</si>
  <si>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</si>
  <si>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</si>
  <si>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</si>
  <si>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</si>
  <si>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</si>
  <si>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</si>
  <si>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</si>
  <si>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</si>
  <si>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</si>
  <si>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</si>
  <si>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</si>
  <si>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</si>
  <si>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</si>
  <si>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</si>
  <si>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</si>
  <si>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</si>
  <si>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</si>
  <si>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</si>
  <si>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</si>
  <si>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</si>
  <si>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</si>
  <si>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</si>
  <si>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</si>
  <si>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</si>
  <si>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</si>
  <si>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</si>
  <si>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</si>
  <si>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</si>
  <si>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</si>
  <si>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</si>
  <si>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</si>
  <si>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</si>
  <si>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</si>
  <si>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</si>
  <si>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</si>
  <si>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</si>
  <si>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</si>
  <si>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</si>
  <si>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</si>
  <si>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</si>
  <si>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</si>
  <si>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</si>
  <si>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</si>
  <si>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</si>
  <si>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</si>
  <si>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</si>
  <si>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</si>
  <si>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</si>
  <si>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</si>
  <si>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</si>
  <si>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</si>
  <si>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</si>
  <si>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</si>
  <si>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</si>
  <si>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</si>
  <si>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</si>
  <si>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</si>
  <si>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</si>
  <si>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</si>
  <si>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</si>
  <si>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</si>
  <si>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</si>
  <si>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</si>
  <si>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</si>
  <si>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</si>
  <si>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</si>
  <si>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</si>
  <si>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</si>
  <si>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</si>
  <si>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</si>
  <si>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</si>
  <si>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</si>
  <si>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</si>
  <si>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</si>
  <si>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</si>
  <si>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</si>
  <si>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</si>
  <si>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</si>
  <si>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</si>
  <si>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</si>
  <si>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</si>
  <si>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</si>
  <si>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</si>
  <si>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</si>
  <si>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</si>
  <si>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</si>
  <si>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</si>
  <si>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</si>
  <si>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</si>
  <si>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</si>
  <si>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</si>
  <si>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</si>
  <si>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</si>
  <si>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</si>
  <si>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</si>
  <si>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</si>
  <si>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</si>
  <si>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</si>
  <si>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</si>
  <si>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</si>
  <si>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</si>
  <si>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</si>
  <si>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</si>
  <si>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</si>
  <si>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</si>
  <si>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</si>
  <si>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</si>
  <si>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</si>
  <si>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</si>
  <si>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</si>
  <si>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</si>
  <si>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</si>
  <si>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</si>
  <si>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</si>
  <si>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</si>
  <si>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</si>
  <si>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</si>
  <si>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</si>
  <si>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</si>
  <si>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</si>
  <si>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</si>
  <si>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</si>
  <si>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</si>
  <si>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</si>
  <si>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</si>
  <si>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</si>
  <si>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</si>
  <si>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</si>
  <si>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</si>
  <si>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</si>
  <si>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</si>
  <si>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</si>
  <si>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</si>
  <si>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</si>
  <si>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</si>
  <si>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</si>
  <si>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</si>
  <si>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</si>
  <si>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</si>
  <si>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</si>
  <si>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</si>
  <si>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</si>
  <si>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</si>
  <si>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</si>
  <si>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</si>
  <si>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</si>
  <si>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</si>
  <si>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</si>
  <si>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</si>
  <si>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</si>
  <si>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</si>
  <si>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</si>
  <si>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</si>
  <si>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</si>
  <si>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</si>
  <si>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</si>
  <si>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</si>
  <si>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</si>
  <si>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</si>
  <si>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</si>
  <si>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</si>
  <si>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</si>
  <si>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</si>
  <si>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</si>
  <si>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</si>
  <si>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</si>
  <si>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</si>
  <si>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</si>
  <si>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</si>
  <si>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</si>
  <si>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</si>
  <si>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</si>
  <si>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</si>
  <si>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</si>
  <si>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</si>
  <si>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</si>
  <si>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</si>
  <si>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</si>
  <si>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</si>
  <si>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</si>
  <si>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</si>
  <si>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</si>
  <si>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</si>
  <si>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</si>
  <si>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</si>
  <si>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</si>
  <si>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</si>
  <si>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</si>
  <si>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</si>
  <si>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</si>
  <si>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</si>
  <si>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</si>
  <si>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</si>
  <si>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</si>
  <si>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</si>
  <si>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</si>
  <si>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</si>
  <si>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</si>
  <si>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</si>
  <si>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</si>
  <si>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</si>
  <si>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</si>
  <si>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</si>
  <si>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</si>
  <si>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</si>
  <si>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</si>
  <si>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</si>
  <si>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</si>
  <si>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</si>
  <si>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</si>
  <si>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</si>
  <si>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</si>
  <si>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</si>
  <si>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</si>
  <si>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</si>
  <si>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</si>
  <si>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</si>
  <si>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</si>
  <si>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</si>
  <si>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</si>
  <si>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</si>
  <si>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</si>
  <si>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</si>
  <si>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</si>
  <si>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</si>
  <si>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</si>
  <si>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</si>
  <si>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</si>
  <si>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</si>
  <si>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</si>
  <si>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</si>
  <si>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</si>
  <si>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</si>
  <si>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</si>
  <si>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</si>
  <si>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</si>
  <si>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</si>
  <si>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</si>
  <si>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</si>
  <si>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</si>
  <si>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</si>
  <si>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</si>
  <si>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</si>
  <si>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</si>
  <si>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</si>
  <si>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</si>
  <si>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</si>
  <si>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</si>
  <si>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</si>
  <si>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</si>
  <si>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</si>
  <si>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</si>
  <si>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</si>
  <si>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</si>
  <si>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</si>
  <si>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</si>
  <si>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</si>
  <si>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</si>
  <si>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</si>
  <si>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</si>
  <si>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</si>
  <si>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</si>
  <si>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</si>
  <si>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</si>
  <si>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</si>
  <si>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</si>
  <si>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</si>
  <si>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</si>
  <si>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</si>
  <si>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</si>
  <si>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</si>
  <si>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</si>
  <si>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</si>
  <si>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</si>
  <si>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</si>
  <si>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</si>
  <si>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</si>
  <si>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</si>
  <si>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</si>
  <si>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</si>
  <si>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</si>
  <si>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</si>
  <si>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</si>
  <si>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</si>
  <si>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</si>
  <si>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</si>
  <si>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</si>
  <si>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</si>
  <si>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</si>
  <si>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</si>
  <si>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</si>
  <si>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</si>
  <si>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</si>
  <si>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</si>
  <si>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</si>
  <si>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</si>
  <si>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</si>
  <si>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</si>
  <si>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</si>
  <si>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</si>
  <si>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</si>
  <si>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</si>
  <si>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</si>
  <si>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</si>
  <si>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</si>
  <si>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</si>
  <si>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</si>
  <si>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</si>
  <si>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</si>
  <si>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</si>
  <si>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</si>
  <si>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</si>
  <si>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</si>
  <si>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</si>
  <si>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</si>
  <si>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</si>
  <si>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</si>
  <si>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</si>
  <si>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</si>
  <si>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</si>
  <si>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</si>
  <si>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</si>
  <si>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</si>
  <si>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</si>
  <si>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</si>
  <si>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</si>
  <si>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</si>
  <si>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</si>
  <si>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</si>
  <si>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</si>
  <si>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</si>
  <si>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</si>
  <si>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</si>
  <si>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</si>
  <si>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</si>
  <si>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</si>
  <si>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</si>
  <si>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</si>
  <si>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</si>
  <si>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</si>
  <si>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</si>
  <si>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</si>
  <si>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</si>
  <si>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</si>
  <si>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</si>
  <si>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</si>
  <si>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</si>
  <si>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</si>
  <si>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</si>
  <si>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</si>
  <si>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</si>
  <si>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</si>
  <si>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</si>
  <si>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</si>
  <si>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</si>
  <si>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</si>
  <si>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</si>
  <si>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</si>
  <si>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</si>
  <si>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</si>
  <si>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</si>
  <si>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</si>
  <si>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</si>
  <si>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</si>
  <si>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</si>
  <si>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</si>
  <si>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</si>
  <si>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</si>
  <si>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</si>
  <si>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</si>
  <si>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</si>
  <si>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</si>
  <si>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</si>
  <si>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</si>
  <si>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</si>
  <si>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</si>
  <si>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</si>
  <si>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</si>
  <si>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</si>
  <si>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</si>
  <si>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</si>
  <si>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</si>
  <si>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</si>
  <si>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</si>
  <si>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</si>
  <si>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</si>
  <si>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</si>
  <si>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</si>
  <si>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</si>
  <si>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</si>
  <si>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</si>
  <si>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</si>
  <si>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</si>
  <si>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</si>
  <si>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</si>
  <si>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</si>
  <si>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</si>
  <si>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</si>
  <si>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</si>
  <si>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</si>
  <si>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</si>
  <si>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</si>
  <si>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</si>
  <si>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</si>
  <si>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</si>
  <si>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</si>
  <si>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</si>
  <si>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</si>
  <si>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</si>
  <si>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</si>
  <si>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</si>
  <si>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</si>
  <si>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</si>
  <si>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</si>
  <si>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</si>
  <si>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</si>
  <si>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</si>
  <si>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</si>
  <si>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</si>
  <si>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</si>
  <si>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</si>
  <si>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</si>
  <si>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</si>
  <si>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</si>
  <si>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</si>
  <si>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</si>
  <si>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</si>
  <si>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</si>
  <si>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</si>
  <si>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</si>
  <si>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</si>
  <si>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</si>
  <si>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</si>
  <si>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</si>
  <si>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</si>
  <si>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</si>
  <si>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</si>
  <si>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</si>
  <si>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</si>
  <si>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</si>
  <si>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</si>
  <si>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</si>
  <si>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</si>
  <si>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</si>
  <si>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</si>
  <si>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</si>
  <si>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</si>
  <si>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</si>
  <si>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</si>
  <si>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</si>
  <si>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</si>
  <si>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</si>
  <si>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</si>
  <si>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</si>
  <si>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</si>
  <si>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</si>
  <si>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</si>
  <si>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</si>
  <si>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</si>
  <si>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</si>
  <si>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</si>
  <si>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</si>
  <si>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</si>
  <si>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</si>
  <si>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</si>
  <si>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</si>
  <si>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</si>
  <si>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</si>
  <si>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</si>
  <si>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</si>
  <si>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</si>
  <si>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</si>
  <si>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</si>
  <si>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</si>
  <si>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</si>
  <si>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</si>
  <si>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</si>
  <si>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</si>
  <si>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</si>
  <si>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</si>
  <si>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</si>
  <si>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</si>
  <si>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</si>
  <si>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</si>
  <si>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</si>
  <si>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</si>
  <si>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</si>
  <si>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</si>
  <si>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</si>
  <si>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</si>
  <si>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</si>
  <si>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</si>
  <si>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</si>
  <si>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</si>
  <si>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</si>
  <si>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</si>
  <si>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</si>
  <si>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</si>
  <si>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</si>
  <si>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</si>
  <si>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</si>
  <si>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</si>
  <si>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</si>
  <si>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</si>
  <si>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</si>
  <si>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</si>
  <si>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</si>
  <si>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</si>
  <si>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</si>
  <si>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</si>
  <si>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</si>
  <si>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</si>
  <si>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</si>
  <si>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</si>
  <si>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</si>
  <si>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</si>
  <si>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</si>
  <si>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</si>
  <si>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</si>
  <si>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</si>
  <si>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</si>
  <si>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</si>
  <si>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</si>
  <si>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</si>
  <si>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</si>
  <si>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</si>
  <si>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</si>
  <si>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</si>
  <si>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</si>
  <si>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</si>
  <si>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</si>
  <si>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</si>
  <si>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</si>
  <si>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</si>
  <si>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</si>
  <si>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</si>
  <si>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</si>
  <si>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</si>
  <si>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</si>
  <si>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</si>
  <si>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</si>
  <si>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</si>
  <si>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</si>
  <si>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</si>
  <si>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</si>
  <si>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</si>
  <si>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</si>
  <si>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</si>
  <si>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</si>
  <si>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</si>
  <si>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</si>
  <si>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</si>
  <si>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</si>
  <si>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</si>
  <si>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</si>
  <si>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</si>
  <si>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</si>
  <si>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</si>
  <si>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</si>
  <si>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</si>
  <si>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</si>
  <si>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</si>
  <si>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</si>
  <si>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</si>
  <si>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</si>
  <si>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</si>
  <si>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</si>
  <si>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</si>
  <si>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</si>
  <si>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</si>
  <si>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</si>
  <si>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</si>
  <si>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</si>
  <si>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</si>
  <si>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</si>
  <si>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</si>
  <si>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</si>
  <si>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</si>
  <si>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</si>
  <si>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</si>
  <si>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</si>
  <si>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</si>
  <si>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</si>
  <si>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</si>
  <si>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</si>
  <si>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</si>
  <si>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</si>
  <si>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</si>
  <si>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</si>
  <si>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</si>
  <si>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</si>
  <si>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</si>
  <si>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</si>
  <si>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</si>
  <si>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</si>
  <si>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</si>
  <si>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</si>
  <si>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</si>
  <si>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</si>
  <si>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</si>
  <si>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</si>
  <si>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</si>
  <si>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</si>
  <si>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</si>
  <si>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</si>
  <si>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</si>
  <si>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</si>
  <si>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</si>
  <si>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</si>
  <si>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</si>
  <si>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</si>
  <si>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</si>
  <si>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</si>
  <si>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</si>
  <si>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</si>
  <si>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</si>
  <si>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</si>
  <si>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</si>
  <si>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</si>
  <si>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</si>
  <si>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</si>
  <si>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</si>
  <si>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</si>
  <si>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</si>
  <si>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</si>
  <si>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</si>
  <si>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</si>
  <si>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</si>
  <si>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</si>
  <si>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</si>
  <si>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</si>
  <si>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</si>
  <si>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</si>
  <si>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</si>
  <si>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</si>
  <si>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</si>
  <si>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</si>
  <si>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</si>
  <si>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</si>
  <si>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</si>
  <si>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</si>
  <si>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</si>
  <si>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</si>
  <si>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</si>
  <si>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</si>
  <si>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</si>
  <si>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</si>
  <si>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</si>
  <si>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</si>
  <si>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</si>
  <si>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</si>
  <si>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</si>
  <si>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</si>
  <si>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</si>
  <si>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</si>
  <si>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</si>
  <si>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</si>
  <si>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</si>
  <si>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</si>
  <si>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</si>
  <si>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</si>
  <si>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</si>
  <si>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</si>
  <si>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</si>
  <si>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</si>
  <si>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</si>
  <si>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</si>
  <si>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</si>
  <si>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</si>
  <si>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</si>
  <si>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</si>
  <si>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</si>
  <si>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</si>
  <si>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</si>
  <si>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</si>
  <si>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</si>
  <si>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</si>
  <si>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</si>
  <si>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</si>
  <si>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</si>
  <si>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</si>
  <si>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</si>
  <si>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</si>
  <si>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</si>
  <si>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</si>
  <si>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</si>
  <si>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</si>
  <si>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</si>
  <si>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</si>
  <si>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</si>
  <si>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</si>
  <si>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</si>
  <si>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</si>
  <si>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</si>
  <si>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</si>
  <si>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</si>
  <si>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</si>
  <si>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</si>
  <si>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</si>
  <si>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</si>
  <si>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</si>
  <si>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</si>
  <si>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</si>
  <si>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</si>
  <si>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</si>
  <si>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</si>
  <si>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</si>
  <si>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</si>
  <si>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</si>
  <si>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</si>
  <si>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</si>
  <si>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</si>
  <si>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</si>
  <si>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</si>
  <si>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</si>
  <si>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</si>
  <si>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</si>
  <si>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</si>
  <si>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</si>
  <si>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</si>
  <si>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</si>
  <si>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</si>
  <si>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</si>
  <si>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</si>
  <si>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</si>
  <si>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</si>
  <si>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</si>
  <si>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</si>
  <si>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</si>
  <si>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</si>
  <si>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</si>
  <si>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</si>
  <si>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</si>
  <si>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</si>
  <si>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</si>
  <si>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</si>
  <si>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</si>
  <si>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</si>
  <si>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</si>
  <si>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</si>
  <si>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</si>
  <si>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</si>
  <si>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</si>
  <si>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</si>
  <si>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</si>
  <si>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</si>
  <si>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</si>
  <si>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</si>
  <si>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</si>
  <si>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</si>
  <si>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</si>
  <si>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</si>
  <si>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</si>
  <si>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</si>
  <si>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</si>
  <si>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</si>
  <si>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</si>
  <si>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</si>
  <si>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</si>
  <si>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</si>
  <si>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</si>
  <si>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</si>
  <si>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</si>
  <si>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</si>
  <si>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</si>
  <si>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</si>
  <si>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</si>
  <si>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</si>
  <si>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</si>
  <si>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</si>
  <si>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</si>
  <si>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</si>
  <si>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</si>
  <si>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</si>
  <si>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</si>
  <si>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</si>
  <si>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</si>
  <si>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</si>
  <si>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</si>
  <si>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</si>
  <si>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</si>
  <si>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</si>
  <si>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</si>
  <si>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</si>
  <si>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</si>
  <si>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</si>
  <si>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</si>
  <si>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</si>
  <si>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</si>
  <si>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</si>
  <si>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</si>
  <si>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</si>
  <si>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</si>
  <si>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</si>
  <si>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</si>
  <si>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</si>
  <si>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</si>
  <si>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</si>
  <si>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</si>
  <si>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</si>
  <si>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</si>
  <si>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</si>
  <si>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</si>
  <si>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</si>
  <si>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</si>
  <si>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</si>
  <si>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</si>
  <si>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</si>
  <si>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</si>
  <si>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</si>
  <si>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</si>
  <si>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</si>
  <si>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</si>
  <si>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</si>
  <si>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</si>
  <si>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</si>
  <si>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</si>
  <si>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</si>
  <si>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</si>
  <si>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</si>
  <si>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</si>
  <si>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</si>
  <si>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</si>
  <si>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</si>
  <si>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</si>
  <si>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</si>
  <si>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</si>
  <si>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</si>
  <si>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</si>
  <si>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</si>
  <si>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</si>
  <si>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</si>
  <si>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</si>
  <si>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</si>
  <si>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</si>
  <si>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</si>
  <si>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</si>
  <si>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</si>
  <si>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</si>
  <si>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</si>
  <si>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</si>
  <si>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</si>
  <si>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</si>
  <si>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</si>
  <si>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</si>
  <si>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</si>
  <si>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</si>
  <si>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</si>
  <si>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</si>
  <si>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</si>
  <si>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</si>
  <si>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</si>
  <si>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</si>
  <si>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</si>
  <si>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</si>
  <si>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</si>
  <si>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</si>
  <si>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</si>
  <si>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</si>
  <si>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</si>
  <si>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</si>
  <si>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</si>
  <si>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</si>
  <si>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</si>
  <si>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</si>
  <si>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</si>
  <si>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</si>
  <si>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</si>
  <si>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</si>
  <si>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</si>
  <si>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</si>
  <si>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</si>
  <si>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</si>
  <si>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</si>
  <si>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</si>
  <si>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</si>
  <si>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</si>
  <si>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</si>
  <si>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</si>
  <si>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</si>
  <si>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</si>
  <si>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</si>
  <si>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</si>
  <si>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</si>
  <si>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</si>
  <si>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</si>
  <si>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</si>
  <si>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</si>
  <si>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</si>
  <si>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</si>
  <si>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</si>
  <si>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</si>
  <si>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</si>
  <si>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</si>
  <si>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</si>
  <si>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</si>
  <si>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</si>
  <si>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</si>
  <si>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</si>
  <si>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</si>
  <si>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</si>
  <si>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</si>
  <si>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</si>
  <si>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</si>
  <si>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</si>
  <si>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</si>
  <si>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</si>
  <si>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</si>
  <si>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</si>
  <si>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</si>
  <si>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</si>
  <si>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</si>
  <si>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</si>
  <si>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</si>
  <si>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</si>
  <si>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</si>
  <si>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</si>
  <si>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</si>
  <si>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</si>
  <si>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</si>
  <si>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</si>
  <si>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</si>
  <si>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</si>
  <si>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</si>
  <si>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</si>
  <si>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</si>
  <si>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</si>
  <si>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</si>
  <si>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</si>
  <si>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</si>
  <si>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</si>
  <si>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</si>
  <si>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</si>
  <si>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</si>
  <si>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</si>
  <si>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</si>
  <si>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</si>
  <si>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</si>
  <si>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</si>
  <si>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</si>
  <si>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</si>
  <si>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</si>
  <si>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</si>
  <si>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</si>
  <si>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</si>
  <si>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</si>
  <si>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</si>
  <si>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</si>
  <si>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</si>
  <si>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</si>
  <si>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</si>
  <si>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</si>
  <si>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</si>
  <si>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</si>
  <si>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</si>
  <si>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</si>
  <si>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</si>
  <si>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</si>
  <si>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</si>
  <si>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</si>
  <si>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</si>
  <si>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</si>
  <si>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</si>
  <si>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</si>
  <si>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</si>
  <si>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</si>
  <si>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</si>
  <si>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</si>
  <si>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</si>
  <si>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</si>
  <si>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</si>
  <si>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</si>
  <si>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</si>
  <si>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</si>
  <si>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</si>
  <si>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</si>
  <si>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</si>
  <si>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</si>
  <si>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</si>
  <si>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</si>
  <si>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</si>
  <si>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</si>
  <si>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</si>
  <si>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</si>
  <si>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</si>
  <si>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</si>
  <si>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</si>
  <si>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</si>
  <si>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</si>
  <si>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</si>
  <si>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</si>
  <si>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</si>
  <si>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</si>
  <si>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</si>
  <si>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</si>
  <si>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</si>
  <si>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</si>
  <si>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</si>
  <si>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</si>
  <si>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</si>
  <si>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</si>
  <si>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</si>
  <si>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</si>
  <si>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</si>
  <si>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</si>
  <si>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</si>
  <si>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</si>
  <si>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</si>
  <si>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</si>
  <si>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</si>
  <si>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</si>
  <si>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</si>
  <si>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</si>
  <si>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</si>
  <si>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</si>
  <si>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</si>
  <si>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</si>
  <si>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</si>
  <si>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</si>
  <si>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</si>
  <si>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</si>
  <si>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</si>
  <si>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</si>
  <si>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</si>
  <si>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</si>
  <si>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</si>
  <si>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</si>
  <si>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</si>
  <si>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</si>
  <si>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</si>
  <si>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</si>
  <si>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</si>
  <si>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</si>
  <si>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</si>
  <si>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</si>
  <si>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</si>
  <si>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</si>
  <si>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</si>
  <si>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</si>
  <si>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</si>
  <si>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</si>
  <si>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</si>
  <si>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</si>
  <si>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</si>
  <si>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</si>
  <si>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</si>
  <si>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</si>
  <si>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</si>
  <si>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</si>
  <si>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</si>
  <si>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</si>
  <si>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</si>
  <si>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</si>
  <si>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</si>
  <si>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</si>
  <si>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</si>
  <si>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</si>
  <si>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</si>
  <si>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</si>
  <si>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</si>
  <si>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</si>
  <si>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</si>
  <si>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</si>
  <si>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</si>
  <si>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</si>
  <si>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</si>
  <si>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</si>
  <si>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</si>
  <si>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</si>
  <si>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</si>
  <si>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</si>
  <si>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</si>
  <si>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</si>
  <si>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</si>
  <si>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</si>
  <si>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</si>
  <si>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</si>
  <si>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</si>
  <si>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</si>
  <si>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</si>
  <si>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</si>
  <si>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</si>
  <si>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</si>
  <si>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</si>
  <si>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</si>
  <si>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</si>
  <si>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</si>
  <si>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</si>
  <si>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</si>
  <si>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</si>
  <si>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</si>
  <si>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</si>
  <si>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</si>
  <si>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</si>
  <si>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</si>
  <si>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</si>
  <si>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</si>
  <si>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</si>
  <si>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</si>
  <si>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</si>
  <si>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</si>
  <si>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</si>
  <si>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</si>
  <si>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</si>
  <si>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</si>
  <si>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</si>
  <si>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</si>
  <si>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</si>
  <si>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</si>
  <si>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</si>
  <si>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</si>
  <si>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</si>
  <si>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</si>
  <si>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</si>
  <si>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</si>
  <si>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</si>
  <si>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</si>
  <si>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</si>
  <si>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</si>
  <si>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</si>
  <si>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</si>
  <si>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</si>
  <si>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</si>
  <si>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</si>
  <si>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</si>
  <si>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</si>
  <si>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</si>
  <si>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</si>
  <si>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</si>
  <si>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</si>
  <si>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</si>
  <si>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</si>
  <si>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</si>
  <si>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</si>
  <si>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</si>
  <si>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</si>
  <si>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</si>
  <si>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</si>
  <si>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</si>
  <si>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</si>
  <si>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</si>
  <si>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</si>
  <si>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</si>
  <si>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</si>
  <si>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</si>
  <si>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</si>
  <si>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</si>
  <si>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</si>
  <si>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</si>
  <si>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</si>
  <si>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</si>
  <si>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</si>
  <si>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</si>
  <si>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</si>
  <si>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</si>
  <si>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</si>
  <si>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</si>
  <si>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</si>
  <si>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</si>
  <si>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</si>
  <si>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</si>
  <si>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</si>
  <si>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</si>
  <si>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</si>
  <si>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</si>
  <si>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</si>
  <si>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</si>
  <si>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</si>
  <si>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</si>
  <si>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</si>
  <si>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</si>
  <si>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</si>
  <si>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</si>
  <si>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</si>
  <si>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</si>
  <si>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</si>
  <si>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</si>
  <si>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</si>
  <si>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</si>
  <si>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</si>
  <si>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</si>
  <si>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</si>
  <si>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</si>
  <si>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</si>
  <si>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</si>
  <si>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</si>
  <si>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</si>
  <si>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</si>
  <si>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</si>
  <si>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</si>
  <si>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</si>
  <si>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</si>
  <si>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</si>
  <si>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</si>
  <si>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</si>
  <si>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</si>
  <si>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</si>
  <si>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</si>
  <si>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</si>
  <si>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</si>
  <si>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</si>
  <si>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</si>
  <si>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</si>
  <si>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</si>
  <si>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</si>
  <si>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</si>
  <si>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</si>
  <si>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</si>
  <si>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</si>
  <si>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</si>
  <si>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</si>
  <si>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</si>
  <si>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</si>
  <si>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</si>
  <si>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</si>
  <si>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</si>
  <si>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</si>
  <si>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</si>
  <si>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</si>
  <si>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</si>
  <si>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</si>
  <si>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</si>
  <si>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</si>
  <si>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</si>
  <si>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</si>
  <si>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</si>
  <si>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</si>
  <si>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</si>
  <si>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</si>
  <si>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</si>
  <si>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</si>
  <si>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</si>
  <si>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</si>
  <si>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</si>
  <si>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</si>
  <si>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</si>
  <si>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</si>
  <si>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</si>
  <si>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</si>
  <si>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</si>
  <si>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</si>
  <si>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</si>
  <si>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</si>
  <si>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</si>
  <si>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</si>
  <si>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</si>
  <si>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</si>
  <si>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</si>
  <si>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</si>
  <si>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</si>
  <si>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</si>
  <si>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</si>
  <si>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</si>
  <si>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</si>
  <si>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</si>
  <si>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</si>
  <si>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</si>
  <si>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</si>
  <si>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</si>
  <si>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</si>
  <si>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</si>
  <si>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</si>
  <si>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</si>
  <si>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</si>
  <si>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</si>
  <si>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</si>
  <si>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</si>
  <si>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</si>
  <si>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</si>
  <si>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</si>
  <si>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</si>
  <si>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</si>
  <si>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</si>
  <si>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</si>
  <si>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</si>
  <si>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</si>
  <si>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</si>
  <si>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</si>
  <si>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</si>
  <si>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</si>
  <si>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</si>
  <si>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</si>
  <si>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</si>
  <si>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</si>
  <si>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</si>
  <si>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</si>
  <si>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</si>
  <si>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</si>
  <si>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</si>
  <si>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</si>
  <si>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</si>
  <si>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</si>
  <si>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</si>
  <si>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</si>
  <si>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</si>
  <si>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</si>
  <si>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</si>
  <si>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</si>
  <si>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</si>
  <si>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</si>
  <si>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</si>
  <si>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</si>
  <si>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</si>
  <si>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</si>
  <si>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</si>
  <si>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</si>
  <si>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</si>
  <si>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</si>
  <si>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</si>
  <si>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</si>
  <si>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</si>
  <si>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</si>
  <si>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</si>
  <si>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</si>
  <si>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</si>
  <si>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</si>
  <si>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</si>
  <si>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</si>
  <si>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</si>
  <si>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</si>
  <si>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</si>
  <si>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</si>
  <si>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</si>
  <si>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</si>
  <si>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</si>
  <si>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</si>
  <si>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</si>
  <si>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</si>
  <si>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</si>
  <si>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</si>
  <si>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</si>
  <si>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</si>
  <si>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</si>
  <si>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</si>
  <si>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</si>
  <si>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</si>
  <si>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</si>
  <si>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</si>
  <si>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</si>
  <si>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</si>
  <si>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</si>
  <si>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</si>
  <si>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</si>
  <si>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</si>
  <si>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</si>
  <si>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</si>
  <si>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</si>
  <si>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</si>
  <si>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</si>
  <si>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</si>
  <si>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</si>
  <si>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</si>
  <si>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</si>
  <si>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</si>
  <si>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</si>
  <si>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</si>
  <si>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</si>
  <si>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</si>
  <si>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</si>
  <si>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</si>
  <si>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</si>
  <si>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</si>
  <si>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</si>
  <si>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</si>
  <si>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</si>
  <si>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</si>
  <si>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</si>
  <si>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</si>
  <si>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</si>
  <si>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</si>
  <si>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</si>
  <si>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</si>
  <si>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</si>
  <si>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</si>
  <si>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</si>
  <si>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</si>
  <si>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</si>
  <si>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</si>
  <si>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</si>
  <si>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</si>
  <si>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</si>
  <si>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</si>
  <si>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</si>
  <si>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</si>
  <si>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</si>
  <si>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</si>
  <si>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</si>
  <si>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</si>
  <si>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</si>
  <si>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</si>
  <si>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</si>
  <si>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</si>
  <si>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</si>
  <si>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</si>
  <si>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</si>
  <si>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</si>
  <si>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</si>
  <si>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</si>
  <si>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</si>
  <si>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</si>
  <si>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</si>
  <si>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</si>
  <si>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</si>
  <si>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</si>
  <si>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</si>
  <si>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</si>
  <si>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</si>
  <si>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</si>
  <si>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</si>
  <si>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</si>
  <si>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</si>
  <si>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</si>
  <si>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</si>
  <si>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</si>
  <si>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</si>
  <si>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</si>
  <si>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</si>
  <si>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</si>
  <si>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</si>
  <si>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</si>
  <si>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</si>
  <si>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</si>
  <si>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</si>
  <si>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</si>
  <si>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</si>
  <si>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</si>
  <si>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</si>
  <si>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</si>
  <si>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</si>
  <si>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</si>
  <si>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</si>
  <si>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</si>
  <si>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</si>
  <si>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</si>
  <si>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</si>
  <si>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</si>
  <si>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</si>
  <si>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</si>
  <si>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</si>
  <si>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</si>
  <si>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</si>
  <si>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</si>
  <si>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</si>
  <si>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</si>
  <si>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</si>
  <si>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</si>
  <si>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</si>
  <si>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</si>
  <si>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</si>
  <si>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</si>
  <si>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</si>
  <si>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</si>
  <si>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</si>
  <si>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</si>
  <si>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</si>
  <si>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</si>
  <si>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</si>
  <si>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</si>
  <si>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</si>
  <si>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</si>
  <si>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</si>
  <si>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</si>
  <si>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</si>
  <si>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</si>
  <si>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</si>
  <si>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</si>
  <si>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</si>
  <si>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</si>
  <si>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</si>
  <si>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</si>
  <si>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</si>
  <si>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</si>
  <si>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</si>
  <si>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</si>
  <si>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</si>
  <si>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</si>
  <si>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</si>
  <si>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</si>
  <si>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</si>
  <si>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</si>
  <si>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</si>
  <si>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</si>
  <si>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</si>
  <si>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</si>
  <si>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</si>
  <si>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</si>
  <si>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</si>
  <si>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</si>
  <si>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</si>
  <si>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</si>
  <si>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</si>
  <si>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</si>
  <si>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</si>
  <si>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</si>
  <si>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</si>
  <si>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</si>
  <si>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</si>
  <si>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</si>
  <si>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</si>
  <si>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</si>
  <si>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</si>
  <si>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</si>
  <si>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</si>
  <si>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</si>
  <si>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</si>
  <si>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</si>
  <si>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</si>
  <si>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</si>
  <si>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</si>
  <si>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</si>
  <si>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</si>
  <si>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</si>
  <si>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</si>
  <si>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</si>
  <si>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</si>
  <si>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</si>
  <si>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</si>
  <si>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</si>
  <si>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</si>
  <si>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</si>
  <si>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</si>
  <si>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</si>
  <si>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</si>
  <si>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</si>
  <si>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</si>
  <si>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</si>
  <si>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</si>
  <si>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</si>
  <si>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</si>
  <si>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</si>
  <si>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</si>
  <si>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</si>
  <si>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</si>
  <si>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</si>
  <si>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</si>
  <si>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</si>
  <si>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</si>
  <si>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</si>
  <si>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</si>
  <si>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</si>
  <si>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</si>
  <si>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</si>
  <si>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</si>
  <si>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</si>
  <si>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</si>
  <si>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</si>
  <si>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</si>
  <si>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</si>
  <si>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</si>
  <si>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</si>
  <si>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</si>
  <si>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</si>
  <si>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</si>
  <si>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</si>
  <si>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</si>
  <si>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</si>
  <si>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</si>
  <si>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</si>
  <si>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</si>
  <si>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</si>
  <si>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</si>
  <si>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</si>
  <si>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</si>
  <si>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</si>
  <si>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</si>
  <si>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</si>
  <si>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</si>
  <si>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</si>
  <si>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</si>
  <si>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</si>
  <si>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</si>
  <si>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</si>
  <si>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</si>
  <si>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</si>
  <si>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</si>
  <si>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</si>
  <si>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</si>
  <si>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</si>
  <si>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</si>
  <si>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</si>
  <si>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</si>
  <si>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</si>
  <si>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</si>
  <si>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</si>
  <si>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</si>
  <si>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</si>
  <si>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</si>
  <si>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</si>
  <si>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</si>
  <si>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</si>
  <si>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</si>
  <si>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</si>
  <si>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</si>
  <si>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</si>
  <si>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</si>
  <si>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</si>
  <si>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</si>
  <si>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</si>
  <si>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</si>
  <si>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</si>
  <si>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</si>
  <si>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</si>
  <si>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</si>
  <si>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</si>
  <si>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</si>
  <si>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</si>
  <si>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</si>
  <si>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</si>
  <si>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</si>
  <si>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</si>
  <si>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</si>
  <si>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</si>
  <si>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</si>
  <si>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</si>
  <si>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</si>
  <si>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</si>
  <si>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</si>
  <si>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</si>
  <si>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</si>
  <si>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</si>
  <si>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</si>
  <si>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</si>
  <si>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</si>
  <si>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</si>
  <si>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</si>
  <si>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</si>
  <si>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</si>
  <si>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</si>
  <si>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</si>
  <si>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</si>
  <si>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</si>
  <si>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</si>
  <si>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</si>
  <si>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</si>
  <si>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</si>
  <si>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</si>
  <si>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</si>
  <si>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</si>
  <si>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</si>
  <si>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</si>
  <si>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</si>
  <si>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</si>
  <si>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</si>
  <si>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</si>
  <si>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</si>
  <si>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</si>
  <si>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</si>
  <si>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</si>
  <si>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</si>
  <si>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</si>
  <si>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</si>
  <si>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</si>
  <si>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</si>
  <si>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</si>
  <si>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</si>
  <si>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</si>
  <si>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</si>
  <si>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</si>
  <si>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</si>
  <si>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</si>
  <si>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</si>
  <si>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</si>
  <si>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</si>
  <si>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</si>
  <si>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</si>
  <si>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</si>
  <si>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</si>
  <si>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</si>
  <si>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</si>
  <si>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</si>
  <si>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</si>
  <si>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</si>
  <si>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</si>
  <si>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</si>
  <si>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</si>
  <si>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</si>
  <si>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</si>
  <si>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</si>
  <si>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</si>
  <si>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</si>
  <si>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</si>
  <si>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</si>
  <si>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</si>
  <si>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</si>
  <si>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</si>
  <si>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</si>
  <si>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</si>
  <si>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</si>
  <si>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</si>
  <si>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</si>
  <si>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</si>
  <si>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</si>
  <si>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</si>
  <si>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</si>
  <si>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</si>
  <si>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</si>
  <si>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</si>
  <si>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</si>
  <si>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</si>
  <si>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</si>
  <si>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</si>
  <si>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</si>
  <si>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</si>
  <si>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</si>
  <si>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</si>
  <si>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</si>
  <si>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</si>
  <si>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</si>
  <si>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</si>
  <si>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</si>
  <si>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</si>
  <si>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</si>
  <si>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</si>
  <si>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</si>
  <si>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</si>
  <si>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</si>
  <si>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</si>
  <si>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</si>
  <si>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</si>
  <si>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</si>
  <si>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</si>
  <si>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</si>
  <si>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</si>
  <si>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</si>
  <si>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</si>
  <si>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</si>
  <si>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</si>
  <si>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</si>
  <si>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</si>
  <si>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</si>
  <si>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</si>
  <si>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</si>
  <si>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</si>
  <si>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</si>
  <si>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</si>
  <si>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</si>
  <si>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</si>
  <si>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</si>
  <si>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</si>
  <si>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</si>
  <si>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</si>
  <si>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</si>
  <si>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</si>
  <si>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</si>
  <si>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</si>
  <si>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</si>
  <si>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</si>
  <si>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</si>
  <si>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</si>
  <si>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</si>
  <si>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</si>
  <si>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</si>
  <si>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</si>
  <si>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</si>
  <si>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</si>
  <si>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</si>
  <si>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</si>
  <si>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</si>
  <si>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</si>
  <si>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</si>
  <si>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</si>
  <si>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</si>
  <si>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</si>
  <si>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</si>
  <si>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</si>
  <si>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</si>
  <si>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</si>
  <si>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</si>
  <si>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</si>
  <si>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</si>
  <si>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</si>
  <si>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</si>
  <si>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</si>
  <si>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</si>
  <si>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</si>
  <si>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</si>
  <si>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</si>
  <si>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</si>
  <si>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</si>
  <si>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</si>
  <si>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</si>
  <si>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</si>
  <si>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</si>
  <si>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</si>
  <si>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</si>
  <si>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</si>
  <si>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</si>
  <si>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</si>
  <si>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</si>
  <si>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</si>
  <si>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</si>
  <si>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</si>
  <si>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</si>
  <si>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</si>
  <si>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</si>
  <si>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</si>
  <si>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</si>
  <si>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</si>
  <si>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</si>
  <si>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</si>
  <si>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</si>
  <si>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</si>
  <si>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</si>
  <si>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</si>
  <si>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</si>
  <si>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</si>
  <si>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</si>
  <si>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</si>
  <si>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</si>
  <si>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</si>
  <si>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</si>
  <si>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</si>
  <si>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</si>
  <si>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</si>
  <si>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</si>
  <si>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</si>
  <si>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</si>
  <si>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</si>
  <si>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</si>
  <si>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</si>
  <si>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</si>
  <si>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</si>
  <si>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</si>
  <si>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</si>
  <si>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</si>
  <si>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</si>
  <si>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</si>
  <si>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</si>
  <si>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</si>
  <si>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</si>
  <si>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</si>
  <si>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</si>
  <si>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</si>
  <si>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</si>
  <si>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</si>
  <si>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</si>
  <si>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</si>
  <si>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</si>
  <si>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</si>
  <si>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</si>
  <si>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</si>
  <si>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</si>
  <si>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</si>
  <si>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</si>
  <si>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</si>
  <si>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</si>
  <si>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</si>
  <si>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</si>
  <si>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</si>
  <si>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</si>
  <si>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</si>
  <si>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</si>
  <si>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</si>
  <si>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</si>
  <si>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</si>
  <si>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</si>
  <si>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</si>
  <si>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</si>
  <si>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</si>
  <si>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</si>
  <si>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</si>
  <si>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</si>
  <si>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</si>
  <si>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</si>
  <si>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</si>
  <si>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</si>
  <si>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</si>
  <si>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</si>
  <si>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</si>
  <si>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</si>
  <si>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</si>
  <si>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</si>
  <si>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</si>
  <si>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</si>
  <si>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</si>
  <si>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</si>
  <si>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</si>
  <si>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</si>
  <si>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</si>
  <si>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</si>
  <si>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</si>
  <si>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</si>
  <si>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</si>
  <si>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</si>
  <si>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</si>
  <si>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</si>
  <si>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</si>
  <si>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</si>
  <si>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</si>
  <si>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</si>
  <si>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</si>
  <si>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</si>
  <si>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</si>
  <si>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</si>
  <si>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</si>
  <si>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</si>
  <si>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</si>
  <si>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</si>
  <si>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</si>
  <si>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</si>
  <si>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</si>
  <si>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</si>
  <si>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</si>
  <si>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</si>
  <si>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</si>
  <si>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</si>
  <si>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</si>
  <si>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</si>
  <si>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</si>
  <si>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</si>
  <si>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</si>
  <si>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</si>
  <si>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</si>
  <si>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</si>
  <si>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</si>
  <si>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</si>
  <si>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</si>
  <si>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</si>
  <si>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</si>
  <si>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</si>
  <si>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</si>
  <si>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</si>
  <si>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</si>
  <si>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</si>
  <si>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</si>
  <si>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</si>
  <si>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</si>
  <si>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</si>
  <si>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</si>
  <si>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</si>
  <si>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</si>
  <si>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</si>
  <si>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</si>
  <si>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</si>
  <si>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</si>
  <si>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</si>
  <si>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</si>
  <si>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</si>
  <si>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</si>
  <si>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</si>
  <si>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</si>
  <si>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</si>
  <si>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</si>
  <si>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</si>
  <si>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</si>
  <si>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</si>
  <si>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</si>
  <si>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</si>
  <si>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</si>
  <si>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</si>
  <si>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</si>
  <si>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</si>
  <si>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</si>
  <si>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</si>
  <si>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</si>
  <si>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</si>
  <si>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</si>
  <si>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</si>
  <si>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</si>
  <si>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</si>
  <si>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</si>
  <si>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</si>
  <si>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</si>
  <si>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</si>
  <si>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</si>
  <si>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</si>
  <si>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</si>
  <si>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</si>
  <si>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</si>
  <si>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</si>
  <si>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</si>
  <si>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</si>
  <si>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</si>
  <si>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</si>
  <si>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</si>
  <si>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</si>
  <si>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</si>
  <si>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</si>
  <si>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</si>
  <si>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</si>
  <si>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</si>
  <si>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</si>
  <si>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</si>
  <si>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</si>
  <si>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</si>
  <si>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</si>
  <si>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</si>
  <si>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</si>
  <si>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</si>
  <si>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</si>
  <si>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</si>
  <si>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</si>
  <si>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</si>
  <si>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</si>
  <si>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</si>
  <si>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</si>
  <si>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</si>
  <si>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</si>
  <si>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</si>
  <si>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</si>
  <si>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</si>
  <si>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</si>
  <si>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</si>
  <si>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</si>
  <si>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</si>
  <si>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</si>
  <si>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</si>
  <si>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</si>
  <si>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</si>
  <si>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</si>
  <si>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</si>
  <si>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</si>
  <si>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</si>
  <si>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</si>
  <si>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</si>
  <si>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</si>
  <si>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</si>
  <si>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</si>
  <si>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</si>
  <si>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</si>
  <si>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</si>
  <si>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</si>
  <si>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</si>
  <si>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</si>
  <si>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</si>
  <si>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</si>
  <si>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</si>
  <si>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</si>
  <si>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</si>
  <si>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</si>
  <si>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</si>
  <si>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</si>
  <si>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</si>
  <si>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</si>
  <si>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</si>
  <si>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</si>
  <si>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</si>
  <si>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</si>
  <si>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</si>
  <si>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</si>
  <si>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</si>
  <si>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</si>
  <si>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</si>
  <si>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</si>
  <si>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</si>
  <si>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</si>
  <si>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</si>
  <si>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</si>
  <si>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</si>
  <si>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</si>
  <si>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</si>
  <si>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</si>
  <si>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</si>
  <si>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</si>
  <si>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</si>
  <si>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</si>
  <si>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</si>
  <si>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</si>
  <si>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</si>
  <si>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</si>
  <si>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</si>
  <si>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</si>
  <si>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</si>
  <si>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</si>
  <si>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</si>
  <si>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</si>
  <si>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</si>
  <si>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</si>
  <si>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</si>
  <si>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</si>
  <si>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</si>
  <si>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</si>
  <si>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</si>
  <si>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</si>
  <si>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</si>
  <si>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</si>
  <si>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</si>
  <si>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</si>
  <si>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</si>
  <si>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</si>
  <si>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</si>
  <si>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</si>
  <si>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</si>
  <si>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</si>
  <si>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</si>
  <si>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</si>
  <si>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</si>
  <si>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</si>
  <si>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</si>
  <si>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</si>
  <si>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</si>
  <si>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</si>
  <si>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</si>
  <si>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</si>
  <si>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</si>
  <si>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</si>
  <si>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</si>
  <si>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</si>
  <si>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</si>
  <si>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</si>
  <si>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</si>
  <si>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</si>
  <si>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</si>
  <si>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</si>
  <si>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</si>
  <si>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</si>
  <si>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</si>
  <si>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</si>
  <si>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</si>
  <si>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</si>
  <si>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</si>
  <si>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</si>
  <si>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</si>
  <si>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</si>
  <si>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</si>
  <si>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</si>
  <si>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</si>
  <si>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</si>
  <si>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</si>
  <si>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</si>
  <si>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</si>
  <si>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</si>
  <si>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</si>
  <si>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</si>
  <si>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</si>
  <si>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</si>
  <si>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</si>
  <si>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</si>
  <si>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</si>
  <si>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</si>
  <si>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</si>
  <si>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</si>
  <si>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</si>
  <si>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</si>
  <si>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</si>
  <si>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</si>
  <si>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</si>
  <si>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</si>
  <si>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</si>
  <si>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</si>
  <si>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</si>
  <si>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</si>
  <si>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</si>
  <si>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</si>
  <si>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</si>
  <si>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</si>
  <si>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</si>
  <si>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</si>
  <si>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</si>
  <si>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</si>
  <si>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</si>
  <si>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</si>
  <si>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</si>
  <si>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</si>
  <si>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</si>
  <si>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</si>
  <si>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</si>
  <si>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</si>
  <si>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</si>
  <si>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</si>
  <si>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</si>
  <si>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</si>
  <si>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</si>
  <si>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</si>
  <si>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</si>
  <si>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</si>
  <si>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</si>
  <si>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</si>
  <si>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</si>
  <si>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</si>
  <si>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</si>
  <si>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</si>
  <si>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</si>
  <si>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</si>
  <si>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</si>
  <si>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</si>
  <si>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</si>
  <si>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</si>
  <si>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</si>
  <si>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</si>
  <si>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</si>
  <si>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</si>
  <si>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</si>
  <si>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</si>
  <si>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</si>
  <si>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</si>
  <si>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</si>
  <si>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</si>
  <si>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</si>
  <si>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</si>
  <si>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</si>
  <si>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</si>
  <si>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</si>
  <si>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</si>
  <si>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</si>
  <si>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</si>
  <si>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</si>
  <si>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</si>
  <si>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</si>
  <si>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</si>
  <si>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</si>
  <si>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</si>
  <si>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</si>
  <si>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</si>
  <si>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</si>
  <si>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</si>
  <si>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</si>
  <si>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</si>
  <si>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</si>
  <si>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</si>
  <si>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</si>
  <si>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</si>
  <si>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</si>
  <si>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</si>
  <si>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</si>
  <si>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</si>
  <si>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</si>
  <si>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</si>
  <si>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</si>
  <si>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</si>
  <si>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</si>
  <si>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</si>
  <si>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</si>
  <si>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</si>
  <si>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</si>
  <si>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</si>
  <si>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</si>
  <si>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</si>
  <si>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</si>
  <si>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</si>
  <si>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</si>
  <si>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</si>
  <si>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</si>
  <si>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</si>
  <si>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</si>
  <si>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</si>
  <si>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</si>
  <si>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</si>
  <si>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</si>
  <si>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</si>
  <si>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</si>
  <si>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</si>
  <si>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</si>
  <si>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</si>
  <si>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</si>
  <si>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</si>
  <si>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</si>
  <si>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</si>
  <si>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</si>
  <si>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</si>
  <si>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</si>
  <si>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</si>
  <si>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</si>
  <si>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</si>
  <si>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</si>
  <si>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</si>
  <si>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</si>
  <si>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</si>
  <si>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</si>
  <si>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</si>
  <si>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</si>
  <si>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</si>
  <si>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</si>
  <si>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</si>
  <si>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</si>
  <si>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</si>
  <si>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</si>
  <si>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</si>
  <si>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</si>
  <si>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</si>
  <si>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</si>
  <si>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</si>
  <si>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</si>
  <si>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</si>
  <si>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</si>
  <si>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</si>
  <si>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</si>
  <si>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</si>
  <si>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</si>
  <si>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</si>
  <si>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</si>
  <si>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</si>
  <si>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</si>
  <si>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</si>
  <si>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</si>
  <si>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</si>
  <si>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</si>
  <si>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</si>
  <si>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</si>
  <si>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</si>
  <si>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</si>
  <si>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</si>
  <si>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</si>
  <si>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</si>
  <si>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</si>
  <si>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</si>
  <si>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</si>
  <si>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</si>
  <si>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</si>
  <si>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</si>
  <si>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</si>
  <si>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</si>
  <si>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</si>
  <si>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</si>
  <si>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</si>
  <si>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</si>
  <si>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</si>
  <si>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</si>
  <si>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</si>
  <si>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</si>
  <si>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</si>
  <si>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</si>
  <si>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</si>
  <si>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</si>
  <si>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</si>
  <si>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</si>
  <si>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</si>
  <si>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</si>
  <si>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</si>
  <si>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</si>
  <si>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</si>
  <si>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</si>
  <si>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</si>
  <si>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</si>
  <si>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</si>
  <si>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</si>
  <si>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</si>
  <si>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</si>
  <si>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</si>
  <si>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</si>
  <si>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</si>
  <si>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</si>
  <si>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</si>
  <si>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</si>
  <si>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</si>
  <si>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</si>
  <si>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</si>
  <si>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</si>
  <si>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</si>
  <si>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</si>
  <si>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</si>
  <si>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</si>
  <si>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</si>
  <si>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</si>
  <si>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</si>
  <si>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</si>
  <si>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</si>
  <si>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</si>
  <si>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</si>
  <si>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</si>
  <si>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</si>
  <si>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</si>
  <si>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</si>
  <si>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</si>
  <si>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</si>
  <si>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</si>
  <si>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</si>
  <si>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</si>
  <si>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</si>
  <si>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</si>
  <si>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</si>
  <si>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</si>
  <si>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</si>
  <si>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</si>
  <si>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</si>
  <si>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</si>
  <si>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</si>
  <si>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</si>
  <si>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</si>
  <si>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</si>
  <si>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</si>
  <si>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</si>
  <si>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</si>
  <si>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</si>
  <si>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</si>
  <si>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</si>
  <si>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</si>
  <si>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</si>
  <si>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</si>
  <si>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</si>
  <si>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</si>
  <si>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</si>
  <si>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</si>
  <si>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</si>
  <si>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</si>
  <si>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</si>
  <si>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</si>
  <si>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</si>
  <si>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</si>
  <si>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</si>
  <si>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</si>
  <si>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</si>
  <si>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</si>
  <si>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</si>
  <si>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</si>
  <si>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</si>
  <si>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</si>
  <si>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</si>
  <si>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</si>
  <si>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</si>
  <si>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</si>
  <si>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</si>
  <si>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</si>
  <si>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</si>
  <si>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</si>
  <si>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</si>
  <si>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</si>
  <si>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</si>
  <si>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</si>
  <si>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</si>
  <si>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</si>
  <si>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</si>
  <si>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</si>
  <si>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</si>
  <si>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</si>
  <si>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</si>
  <si>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</si>
  <si>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</si>
  <si>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</si>
  <si>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</si>
  <si>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</si>
  <si>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</si>
  <si>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</si>
  <si>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</si>
  <si>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</si>
  <si>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</si>
  <si>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</si>
  <si>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</si>
  <si>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</si>
  <si>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</si>
  <si>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</si>
  <si>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</si>
  <si>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</si>
  <si>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</si>
  <si>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</si>
  <si>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</si>
  <si>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</si>
  <si>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</si>
  <si>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</si>
  <si>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</si>
  <si>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</si>
  <si>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</si>
  <si>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</si>
  <si>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</si>
  <si>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</si>
  <si>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</si>
  <si>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</si>
  <si>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</si>
  <si>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</si>
  <si>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</si>
  <si>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</si>
  <si>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</si>
  <si>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</si>
  <si>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</si>
  <si>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</si>
  <si>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</si>
  <si>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</si>
  <si>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</si>
  <si>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</si>
  <si>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</si>
  <si>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</si>
  <si>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</si>
  <si>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</si>
  <si>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</si>
  <si>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</si>
  <si>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</si>
  <si>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</si>
  <si>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</si>
  <si>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</si>
  <si>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</si>
  <si>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</si>
  <si>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</si>
  <si>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</si>
  <si>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</si>
  <si>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</si>
  <si>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</si>
  <si>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</si>
  <si>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</si>
  <si>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</si>
  <si>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</si>
  <si>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</si>
  <si>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</si>
  <si>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</si>
  <si>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</si>
  <si>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</si>
  <si>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</si>
  <si>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</si>
  <si>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</si>
  <si>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</si>
  <si>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</si>
  <si>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</si>
  <si>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</si>
  <si>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</si>
  <si>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</si>
  <si>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</si>
  <si>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</si>
  <si>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</si>
  <si>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</si>
  <si>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</si>
  <si>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</si>
  <si>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</si>
  <si>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</si>
  <si>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</si>
  <si>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</si>
  <si>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</si>
  <si>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</si>
  <si>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</si>
  <si>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</si>
  <si>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</si>
  <si>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</si>
  <si>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</si>
  <si>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</si>
  <si>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</si>
  <si>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</si>
  <si>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</si>
  <si>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</si>
  <si>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</si>
  <si>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</si>
  <si>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</si>
  <si>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</si>
  <si>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</si>
  <si>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</si>
  <si>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</si>
  <si>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</si>
  <si>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</si>
  <si>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</si>
  <si>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</si>
  <si>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</si>
  <si>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</si>
  <si>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</si>
  <si>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</si>
  <si>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</si>
  <si>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</si>
  <si>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</si>
  <si>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</si>
  <si>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</si>
  <si>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</si>
  <si>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</si>
  <si>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</si>
  <si>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</si>
  <si>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</si>
  <si>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</si>
  <si>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</si>
  <si>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</si>
  <si>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</si>
  <si>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</si>
  <si>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</si>
  <si>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</si>
  <si>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</si>
  <si>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</si>
  <si>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</si>
  <si>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</si>
  <si>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</si>
  <si>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</si>
  <si>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</si>
  <si>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</si>
  <si>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</si>
  <si>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</si>
  <si>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</si>
  <si>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</si>
  <si>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</si>
  <si>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</si>
  <si>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</si>
  <si>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</si>
  <si>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</si>
  <si>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</si>
  <si>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</si>
  <si>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</si>
  <si>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</si>
  <si>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</si>
  <si>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</si>
  <si>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</si>
  <si>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</si>
  <si>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</si>
  <si>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</si>
  <si>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</si>
  <si>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</si>
  <si>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</si>
  <si>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</si>
  <si>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</si>
  <si>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</si>
  <si>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</si>
  <si>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</si>
  <si>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</si>
  <si>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</si>
  <si>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</si>
  <si>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</si>
  <si>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</si>
  <si>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</si>
  <si>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</si>
  <si>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</si>
  <si>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</si>
  <si>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</si>
  <si>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</si>
  <si>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</si>
  <si>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</si>
  <si>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</si>
  <si>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</si>
  <si>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</si>
  <si>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</si>
  <si>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</si>
  <si>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</si>
  <si>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</si>
  <si>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</si>
  <si>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</si>
  <si>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</si>
  <si>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</si>
  <si>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</si>
  <si>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</si>
  <si>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</si>
  <si>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</si>
  <si>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</si>
  <si>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</si>
  <si>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</si>
  <si>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</si>
  <si>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</si>
  <si>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</si>
  <si>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</si>
  <si>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</si>
  <si>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</si>
  <si>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</si>
  <si>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</si>
  <si>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</si>
  <si>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</si>
  <si>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</si>
  <si>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</si>
  <si>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</si>
  <si>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</si>
  <si>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</si>
  <si>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</si>
  <si>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</si>
  <si>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</si>
  <si>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</si>
  <si>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</si>
  <si>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</si>
  <si>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</si>
  <si>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</si>
  <si>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</si>
  <si>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</si>
  <si>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</si>
  <si>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</si>
  <si>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</si>
  <si>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</si>
  <si>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</si>
  <si>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</si>
  <si>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</si>
  <si>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</si>
  <si>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</si>
  <si>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</si>
  <si>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</si>
  <si>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</si>
  <si>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</si>
  <si>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</si>
  <si>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</si>
  <si>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</si>
  <si>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</si>
  <si>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</si>
  <si>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</si>
  <si>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</si>
  <si>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</si>
  <si>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</si>
  <si>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</si>
  <si>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</si>
  <si>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</si>
  <si>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</si>
  <si>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</si>
  <si>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</si>
  <si>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</si>
  <si>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</si>
  <si>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</si>
  <si>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</si>
  <si>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</si>
  <si>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</si>
  <si>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</si>
  <si>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</si>
  <si>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</si>
  <si>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</si>
  <si>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</si>
  <si>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</si>
  <si>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</si>
  <si>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</si>
  <si>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</si>
  <si>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</si>
  <si>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</si>
  <si>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</si>
  <si>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</si>
  <si>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</si>
  <si>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</si>
  <si>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</si>
  <si>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</si>
  <si>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</si>
  <si>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</si>
  <si>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</si>
  <si>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</si>
  <si>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</si>
  <si>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</si>
  <si>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</si>
  <si>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</si>
  <si>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</si>
  <si>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</si>
  <si>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</si>
  <si>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</si>
  <si>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</si>
  <si>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</si>
  <si>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</si>
  <si>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</si>
  <si>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</si>
  <si>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</si>
  <si>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</si>
  <si>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</si>
  <si>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</si>
  <si>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</si>
  <si>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</si>
  <si>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</si>
  <si>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</si>
  <si>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</si>
  <si>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</si>
  <si>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</si>
  <si>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</si>
  <si>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</si>
  <si>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</si>
  <si>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</si>
  <si>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</si>
  <si>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</si>
  <si>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</si>
  <si>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</si>
  <si>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</si>
  <si>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</si>
  <si>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</si>
  <si>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</si>
  <si>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</si>
  <si>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</si>
  <si>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</si>
  <si>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</si>
  <si>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</si>
  <si>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</si>
  <si>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</si>
  <si>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</si>
  <si>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</si>
  <si>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</si>
  <si>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</si>
  <si>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</si>
  <si>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</si>
  <si>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</si>
  <si>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</si>
  <si>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</si>
  <si>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</si>
  <si>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</si>
  <si>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</si>
  <si>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</si>
  <si>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</si>
  <si>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</si>
  <si>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</si>
  <si>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</si>
  <si>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</si>
  <si>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</si>
  <si>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</si>
  <si>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</si>
  <si>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</si>
  <si>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</si>
  <si>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</si>
  <si>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</si>
  <si>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</si>
  <si>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</si>
  <si>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</si>
  <si>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</si>
  <si>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</si>
  <si>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</si>
  <si>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</si>
  <si>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</si>
  <si>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</si>
  <si>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</si>
  <si>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</si>
  <si>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</si>
  <si>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</si>
  <si>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</si>
  <si>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</si>
  <si>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</si>
  <si>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</si>
  <si>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</si>
  <si>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</si>
  <si>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</si>
  <si>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</si>
  <si>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</si>
  <si>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</si>
  <si>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</si>
  <si>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</si>
  <si>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</si>
  <si>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</si>
  <si>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</si>
  <si>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</si>
  <si>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</si>
  <si>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</si>
  <si>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</si>
  <si>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</si>
  <si>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</si>
  <si>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</si>
  <si>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</si>
  <si>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</si>
  <si>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</si>
  <si>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</si>
  <si>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</si>
  <si>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</si>
  <si>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</si>
  <si>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</si>
  <si>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</si>
  <si>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</si>
  <si>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</si>
  <si>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</si>
  <si>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</si>
  <si>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</si>
  <si>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</si>
  <si>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</si>
  <si>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</si>
  <si>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</si>
  <si>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</si>
  <si>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</si>
  <si>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</si>
  <si>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</si>
  <si>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</si>
  <si>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</si>
  <si>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</si>
  <si>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</si>
  <si>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</si>
  <si>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</si>
  <si>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</si>
  <si>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</si>
  <si>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</si>
  <si>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</si>
  <si>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</si>
  <si>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</si>
  <si>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</si>
  <si>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</si>
  <si>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</si>
  <si>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</si>
  <si>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</si>
  <si>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</si>
  <si>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</si>
  <si>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</si>
  <si>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</si>
  <si>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</si>
  <si>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</si>
  <si>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</si>
  <si>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</si>
  <si>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</si>
  <si>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</si>
  <si>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</si>
  <si>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</si>
  <si>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</si>
  <si>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</si>
  <si>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</si>
  <si>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</si>
  <si>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</si>
  <si>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</si>
  <si>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</si>
  <si>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</si>
  <si>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</si>
  <si>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</si>
  <si>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</si>
  <si>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</si>
  <si>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</si>
  <si>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</si>
  <si>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</si>
  <si>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</si>
  <si>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</si>
  <si>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</si>
  <si>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</si>
  <si>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</si>
  <si>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</si>
  <si>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</si>
  <si>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</si>
  <si>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</si>
  <si>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</si>
  <si>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</si>
  <si>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</si>
  <si>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</si>
  <si>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</si>
  <si>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</si>
  <si>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</si>
  <si>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</si>
  <si>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</si>
  <si>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</si>
  <si>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</si>
  <si>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</si>
  <si>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</si>
  <si>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</si>
  <si>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</si>
  <si>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</si>
  <si>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</si>
  <si>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</si>
  <si>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</si>
  <si>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</si>
  <si>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</si>
  <si>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</si>
  <si>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</si>
  <si>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</si>
  <si>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</si>
  <si>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</si>
  <si>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</si>
  <si>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</si>
  <si>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</si>
  <si>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</si>
  <si>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</si>
  <si>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</si>
  <si>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</si>
  <si>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</si>
  <si>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</si>
  <si>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</si>
  <si>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</si>
  <si>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</si>
  <si>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</si>
  <si>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</si>
  <si>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</si>
  <si>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</si>
  <si>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</si>
  <si>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</si>
  <si>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</si>
  <si>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</si>
  <si>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</si>
  <si>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</si>
  <si>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</si>
  <si>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</si>
  <si>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</si>
  <si>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</si>
  <si>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</si>
  <si>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</si>
  <si>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</si>
  <si>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</si>
  <si>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</si>
  <si>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</si>
  <si>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</si>
  <si>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</si>
  <si>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</si>
  <si>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</si>
  <si>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</si>
  <si>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</si>
  <si>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</si>
  <si>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</si>
  <si>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</si>
  <si>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</si>
  <si>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</si>
  <si>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</si>
  <si>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</si>
  <si>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</si>
  <si>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</si>
  <si>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</si>
  <si>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</si>
  <si>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</si>
  <si>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</si>
  <si>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</si>
  <si>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</si>
  <si>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</si>
  <si>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</si>
  <si>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</si>
  <si>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</si>
  <si>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</si>
  <si>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</si>
  <si>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</si>
  <si>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</si>
  <si>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</si>
  <si>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</si>
  <si>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</si>
  <si>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</si>
  <si>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</si>
  <si>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</si>
  <si>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</si>
  <si>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</si>
  <si>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</si>
  <si>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</si>
  <si>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</si>
  <si>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</si>
  <si>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</si>
  <si>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</si>
  <si>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</si>
  <si>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</si>
  <si>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</si>
  <si>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</si>
  <si>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</si>
  <si>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</si>
  <si>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</si>
  <si>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</si>
  <si>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</si>
  <si>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</si>
  <si>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</si>
  <si>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</si>
  <si>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</si>
  <si>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</si>
  <si>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</si>
  <si>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</si>
  <si>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</si>
  <si>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</si>
  <si>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</si>
  <si>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</si>
  <si>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</si>
  <si>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</si>
  <si>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</si>
  <si>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</si>
  <si>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</si>
  <si>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</si>
  <si>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</si>
  <si>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</si>
  <si>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</si>
  <si>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</si>
  <si>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</si>
  <si>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</si>
  <si>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</si>
  <si>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</si>
  <si>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</si>
  <si>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</si>
  <si>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</si>
  <si>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</si>
  <si>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</si>
  <si>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</si>
  <si>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</si>
  <si>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</si>
  <si>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</si>
  <si>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</si>
  <si>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</si>
  <si>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</si>
  <si>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</si>
  <si>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</si>
  <si>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</si>
  <si>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</si>
  <si>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</si>
  <si>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</si>
  <si>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</si>
  <si>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</si>
  <si>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</si>
  <si>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</si>
  <si>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</si>
  <si>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</si>
  <si>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</si>
  <si>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</si>
  <si>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</si>
  <si>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</si>
  <si>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</si>
  <si>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</si>
  <si>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</si>
  <si>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</si>
  <si>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</si>
  <si>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</si>
  <si>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</si>
  <si>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</si>
  <si>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</si>
  <si>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</si>
  <si>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</si>
  <si>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</si>
  <si>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</si>
  <si>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</si>
  <si>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</si>
  <si>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</si>
  <si>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</si>
  <si>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</si>
  <si>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</si>
  <si>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</si>
  <si>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</si>
  <si>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</si>
  <si>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</si>
  <si>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</si>
  <si>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</si>
  <si>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</si>
  <si>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</si>
  <si>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</si>
  <si>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</si>
  <si>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</si>
  <si>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</si>
  <si>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</si>
  <si>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</si>
  <si>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</si>
  <si>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</si>
  <si>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</si>
  <si>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</si>
  <si>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</si>
  <si>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</si>
  <si>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</si>
  <si>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</si>
  <si>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</si>
  <si>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</si>
  <si>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</si>
  <si>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</si>
  <si>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</si>
  <si>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</si>
  <si>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</si>
  <si>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</si>
  <si>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</si>
  <si>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</si>
  <si>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</si>
  <si>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</si>
  <si>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</si>
  <si>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</si>
  <si>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</si>
  <si>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</si>
  <si>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</si>
  <si>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</si>
  <si>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</si>
  <si>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</si>
  <si>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</si>
  <si>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</si>
  <si>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</si>
  <si>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</si>
  <si>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</si>
  <si>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</si>
  <si>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</si>
  <si>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</si>
  <si>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</si>
  <si>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</si>
  <si>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</si>
  <si>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</si>
  <si>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</si>
  <si>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</si>
  <si>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</si>
  <si>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</si>
  <si>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</si>
  <si>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</si>
  <si>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</si>
  <si>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</si>
  <si>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</si>
  <si>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</si>
  <si>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</si>
  <si>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</si>
  <si>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</si>
  <si>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</si>
  <si>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</si>
  <si>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</si>
  <si>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</si>
  <si>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</si>
  <si>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</si>
  <si>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</si>
  <si>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</si>
  <si>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</si>
  <si>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</si>
  <si>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</si>
  <si>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</si>
  <si>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</si>
  <si>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</si>
  <si>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</si>
  <si>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</si>
  <si>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</si>
  <si>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</si>
  <si>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</si>
  <si>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</si>
  <si>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</si>
  <si>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</si>
  <si>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</si>
  <si>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</si>
  <si>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</si>
  <si>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</si>
  <si>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</si>
  <si>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</si>
  <si>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</si>
  <si>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</si>
  <si>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</si>
  <si>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</si>
  <si>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</si>
  <si>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</si>
  <si>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</si>
  <si>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</si>
  <si>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</si>
  <si>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</si>
  <si>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</si>
  <si>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</si>
  <si>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</si>
  <si>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</si>
  <si>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</si>
  <si>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</si>
  <si>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</si>
  <si>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</si>
  <si>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</si>
  <si>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</si>
  <si>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</si>
  <si>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</si>
  <si>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</si>
  <si>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</si>
  <si>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</si>
  <si>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</si>
  <si>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</si>
  <si>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</si>
  <si>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</si>
  <si>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</si>
  <si>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</si>
  <si>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</si>
  <si>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</si>
  <si>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</si>
  <si>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</si>
  <si>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</si>
  <si>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</si>
  <si>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</si>
  <si>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</si>
  <si>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</si>
  <si>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</si>
  <si>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</si>
  <si>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</si>
  <si>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</si>
  <si>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</si>
  <si>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</si>
  <si>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</si>
  <si>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</si>
  <si>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</si>
  <si>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</si>
  <si>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</si>
  <si>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</si>
  <si>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</si>
  <si>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</si>
  <si>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</si>
  <si>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</si>
  <si>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</si>
  <si>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</si>
  <si>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</si>
  <si>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</si>
  <si>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</si>
  <si>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</si>
  <si>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</si>
  <si>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</si>
  <si>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</si>
  <si>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</si>
  <si>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</si>
  <si>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</si>
  <si>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</si>
  <si>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</si>
  <si>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</si>
  <si>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</si>
  <si>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</si>
  <si>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</si>
  <si>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</si>
  <si>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</si>
  <si>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</si>
  <si>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</si>
  <si>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</si>
  <si>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</si>
  <si>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</si>
  <si>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</si>
  <si>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</si>
  <si>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</si>
  <si>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</si>
  <si>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</si>
  <si>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</si>
  <si>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</si>
  <si>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</si>
  <si>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</si>
  <si>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</si>
  <si>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</si>
  <si>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</si>
  <si>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</si>
  <si>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</si>
  <si>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</si>
  <si>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</si>
  <si>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</si>
  <si>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</si>
  <si>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</si>
  <si>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</si>
  <si>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</si>
  <si>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</si>
  <si>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</si>
  <si>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</si>
  <si>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</si>
  <si>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</si>
  <si>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</si>
  <si>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</si>
  <si>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</si>
  <si>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</si>
  <si>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</si>
  <si>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</si>
  <si>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</si>
  <si>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</si>
  <si>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</si>
  <si>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</si>
  <si>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</si>
  <si>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</si>
  <si>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</si>
  <si>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</si>
  <si>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</si>
  <si>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</si>
  <si>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</si>
  <si>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</si>
  <si>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</si>
  <si>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</si>
  <si>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</si>
  <si>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</si>
  <si>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</si>
  <si>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</si>
  <si>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</si>
  <si>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</si>
  <si>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</si>
  <si>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</si>
  <si>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</si>
  <si>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</si>
  <si>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</si>
  <si>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</si>
  <si>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</si>
  <si>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</si>
  <si>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</si>
  <si>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</si>
  <si>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</si>
  <si>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</si>
  <si>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</si>
  <si>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</si>
  <si>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</si>
  <si>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</si>
  <si>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</si>
  <si>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</si>
  <si>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</si>
  <si>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</si>
  <si>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</si>
  <si>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</si>
  <si>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</si>
  <si>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</si>
  <si>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</si>
  <si>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</si>
  <si>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</si>
  <si>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</si>
  <si>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</si>
  <si>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</si>
  <si>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</si>
  <si>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</si>
  <si>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</si>
  <si>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</si>
  <si>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</si>
  <si>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</si>
  <si>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</si>
  <si>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</si>
  <si>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</si>
  <si>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</si>
  <si>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</si>
  <si>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</si>
  <si>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</si>
  <si>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</si>
  <si>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</si>
  <si>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</si>
  <si>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</si>
  <si>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</si>
  <si>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</si>
  <si>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</si>
  <si>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</si>
  <si>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</si>
  <si>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</si>
  <si>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</si>
  <si>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</si>
  <si>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</si>
  <si>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</si>
  <si>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</si>
  <si>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</si>
  <si>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</si>
  <si>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</si>
  <si>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</si>
  <si>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</si>
  <si>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</si>
  <si>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</si>
  <si>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</si>
  <si>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</si>
  <si>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</si>
  <si>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</si>
  <si>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</si>
  <si>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</si>
  <si>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</si>
  <si>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</si>
  <si>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</si>
  <si>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</si>
  <si>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</si>
  <si>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</si>
  <si>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</si>
  <si>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</si>
  <si>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</si>
  <si>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</si>
  <si>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</si>
  <si>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</si>
  <si>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</si>
  <si>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</si>
  <si>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</si>
  <si>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</si>
  <si>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</si>
  <si>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</si>
  <si>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</si>
  <si>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</si>
  <si>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</si>
  <si>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</si>
  <si>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</si>
  <si>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</si>
  <si>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</si>
  <si>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</si>
  <si>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</si>
  <si>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</si>
  <si>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</si>
  <si>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</si>
  <si>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</si>
  <si>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</si>
  <si>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</si>
  <si>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</si>
  <si>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</si>
  <si>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</si>
  <si>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</si>
  <si>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</si>
  <si>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</si>
  <si>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</si>
  <si>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</si>
  <si>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</si>
  <si>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</si>
  <si>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</si>
  <si>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</si>
  <si>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</si>
  <si>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</si>
  <si>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</si>
  <si>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</si>
  <si>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</si>
  <si>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</si>
  <si>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</si>
  <si>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</si>
  <si>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</si>
  <si>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</si>
  <si>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</si>
  <si>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</si>
  <si>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</si>
  <si>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</si>
  <si>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</si>
  <si>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</si>
  <si>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</si>
  <si>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</si>
  <si>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</si>
  <si>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</si>
  <si>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</si>
  <si>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</si>
  <si>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</si>
  <si>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</si>
  <si>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</si>
  <si>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</si>
  <si>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</si>
  <si>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</si>
  <si>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</si>
  <si>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</si>
  <si>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</si>
  <si>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</si>
  <si>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</si>
  <si>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</si>
  <si>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</si>
  <si>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</si>
  <si>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</si>
  <si>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</si>
  <si>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</si>
  <si>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</si>
  <si>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</si>
  <si>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</si>
  <si>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</si>
  <si>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</si>
  <si>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</si>
  <si>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</si>
  <si>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</si>
  <si>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</si>
  <si>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</si>
  <si>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</si>
  <si>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</si>
  <si>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</si>
  <si>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</si>
  <si>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</si>
  <si>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</si>
  <si>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</si>
  <si>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</si>
  <si>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</si>
  <si>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</si>
  <si>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</si>
  <si>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</si>
  <si>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</si>
  <si>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</si>
  <si>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</si>
  <si>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</si>
  <si>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</si>
  <si>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</si>
  <si>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</si>
  <si>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</si>
  <si>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</si>
  <si>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</si>
  <si>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</si>
  <si>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</si>
  <si>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</si>
  <si>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</si>
  <si>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</si>
  <si>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</si>
  <si>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</si>
  <si>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</si>
  <si>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</si>
  <si>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</si>
  <si>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</si>
  <si>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</si>
  <si>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</si>
  <si>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</si>
  <si>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</si>
  <si>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</si>
  <si>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</si>
  <si>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</si>
  <si>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</si>
  <si>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</si>
  <si>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</si>
  <si>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</si>
  <si>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</si>
  <si>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</si>
  <si>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</si>
  <si>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</si>
  <si>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</si>
  <si>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</si>
  <si>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</si>
  <si>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</si>
  <si>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</si>
  <si>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</si>
  <si>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</si>
  <si>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</si>
  <si>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</si>
  <si>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</si>
  <si>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</si>
  <si>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</si>
  <si>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</si>
  <si>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</si>
  <si>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</si>
  <si>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</si>
  <si>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</si>
  <si>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</si>
  <si>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</si>
  <si>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</si>
  <si>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</si>
  <si>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</si>
  <si>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</si>
  <si>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</si>
  <si>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</si>
  <si>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</si>
  <si>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</si>
  <si>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</si>
  <si>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</si>
  <si>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</si>
  <si>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</si>
  <si>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</si>
  <si>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</si>
  <si>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</si>
  <si>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</si>
  <si>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</si>
  <si>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</si>
  <si>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</si>
  <si>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</si>
  <si>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</si>
  <si>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</si>
  <si>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</si>
  <si>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</si>
  <si>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</si>
  <si>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</si>
  <si>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</si>
  <si>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</si>
  <si>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</si>
  <si>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</si>
  <si>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</si>
  <si>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</si>
  <si>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</si>
  <si>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</si>
  <si>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</si>
  <si>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</si>
  <si>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</si>
  <si>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</si>
  <si>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</si>
  <si>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</si>
  <si>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</si>
  <si>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</si>
  <si>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</si>
  <si>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</si>
  <si>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</si>
  <si>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</si>
  <si>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</si>
  <si>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</si>
  <si>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</si>
  <si>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</si>
  <si>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</si>
  <si>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</si>
  <si>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</si>
  <si>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</si>
  <si>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</si>
  <si>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</si>
  <si>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</si>
  <si>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</si>
  <si>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</si>
  <si>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</si>
  <si>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</si>
  <si>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</si>
  <si>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</si>
  <si>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</si>
  <si>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</si>
  <si>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</si>
  <si>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</si>
  <si>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</si>
  <si>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</si>
  <si>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</si>
  <si>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</si>
  <si>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</si>
  <si>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</si>
  <si>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</si>
  <si>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</si>
  <si>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</si>
  <si>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</si>
  <si>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</si>
  <si>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</si>
  <si>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</si>
  <si>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</si>
  <si>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</si>
  <si>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</si>
  <si>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</si>
  <si>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</si>
  <si>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</si>
  <si>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</si>
  <si>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</si>
  <si>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</si>
  <si>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</si>
  <si>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</si>
  <si>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</si>
  <si>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</si>
  <si>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</si>
  <si>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</si>
  <si>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</si>
  <si>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</si>
  <si>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</si>
  <si>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</si>
  <si>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</si>
  <si>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</si>
  <si>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</si>
  <si>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</si>
  <si>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</si>
  <si>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</si>
  <si>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</si>
  <si>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</si>
  <si>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</si>
  <si>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</si>
  <si>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</si>
  <si>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</si>
  <si>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</si>
  <si>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</si>
  <si>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</si>
  <si>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</si>
  <si>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</si>
  <si>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</si>
  <si>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</si>
  <si>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</si>
  <si>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</si>
  <si>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</si>
  <si>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</si>
  <si>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</si>
  <si>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</si>
  <si>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</si>
  <si>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</si>
  <si>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</si>
  <si>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</si>
  <si>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</si>
  <si>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</si>
  <si>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</si>
  <si>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</si>
  <si>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</si>
  <si>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</si>
  <si>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</si>
  <si>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</si>
  <si>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</si>
  <si>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</si>
  <si>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</si>
  <si>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</si>
  <si>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</si>
  <si>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</si>
  <si>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</si>
  <si>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</si>
  <si>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</si>
  <si>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</si>
  <si>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</si>
  <si>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</si>
  <si>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</si>
  <si>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</si>
  <si>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</si>
  <si>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</si>
  <si>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</si>
  <si>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</si>
  <si>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</si>
  <si>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</si>
  <si>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</si>
  <si>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</si>
  <si>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</si>
  <si>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</si>
  <si>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</si>
  <si>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</si>
  <si>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</si>
  <si>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</si>
  <si>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</si>
  <si>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</si>
  <si>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</si>
  <si>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</si>
  <si>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</si>
  <si>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</si>
  <si>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</si>
  <si>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</si>
  <si>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</si>
  <si>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</si>
  <si>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</si>
  <si>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</si>
  <si>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</si>
  <si>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</si>
  <si>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</si>
  <si>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</si>
  <si>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</si>
  <si>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</si>
  <si>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</si>
  <si>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</si>
  <si>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</si>
  <si>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</si>
  <si>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</si>
  <si>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</si>
  <si>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</si>
  <si>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</si>
  <si>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</si>
  <si>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</si>
  <si>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</si>
  <si>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</si>
  <si>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</si>
  <si>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</si>
  <si>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</si>
  <si>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</si>
  <si>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</si>
  <si>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</si>
  <si>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</si>
  <si>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</si>
  <si>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</si>
  <si>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</si>
  <si>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</si>
  <si>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</si>
  <si>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</si>
  <si>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</si>
  <si>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</si>
  <si>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</si>
  <si>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</si>
  <si>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</si>
  <si>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</si>
  <si>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</si>
  <si>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</si>
  <si>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</si>
  <si>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</si>
  <si>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</si>
  <si>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</si>
  <si>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</si>
  <si>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</si>
  <si>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</si>
  <si>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</si>
  <si>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</si>
  <si>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</si>
  <si>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</si>
  <si>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</si>
  <si>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</si>
  <si>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</si>
  <si>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</si>
  <si>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</si>
  <si>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</si>
  <si>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</si>
  <si>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</si>
  <si>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</si>
  <si>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</si>
  <si>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</si>
  <si>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</si>
  <si>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</si>
  <si>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</si>
  <si>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</si>
  <si>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</si>
  <si>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</si>
  <si>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</si>
  <si>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</si>
  <si>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</si>
  <si>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</si>
  <si>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</si>
  <si>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</si>
  <si>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</si>
  <si>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</si>
  <si>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</si>
  <si>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</si>
  <si>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</si>
  <si>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</si>
  <si>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</si>
  <si>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</si>
  <si>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</si>
  <si>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</si>
  <si>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</si>
  <si>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</si>
  <si>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</si>
  <si>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</si>
  <si>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</si>
  <si>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</si>
  <si>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</si>
  <si>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</si>
  <si>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</si>
  <si>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</si>
  <si>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</si>
  <si>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</si>
  <si>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</si>
  <si>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</si>
  <si>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</si>
  <si>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</si>
  <si>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</si>
  <si>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</si>
  <si>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</si>
  <si>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</si>
  <si>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</si>
  <si>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</si>
  <si>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</si>
  <si>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</si>
  <si>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</si>
  <si>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</si>
  <si>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</si>
  <si>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</si>
  <si>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</si>
  <si>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</si>
  <si>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</si>
  <si>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</si>
  <si>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</si>
  <si>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</si>
  <si>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</si>
  <si>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</si>
  <si>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</si>
  <si>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</si>
  <si>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</si>
  <si>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</si>
  <si>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</si>
  <si>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</si>
  <si>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</si>
  <si>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</si>
  <si>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</si>
  <si>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</si>
  <si>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</si>
  <si>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</si>
  <si>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</si>
  <si>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</si>
  <si>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</si>
  <si>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</si>
  <si>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</si>
  <si>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</si>
  <si>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</si>
  <si>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</si>
  <si>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</si>
  <si>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</si>
  <si>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</si>
  <si>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</si>
  <si>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</si>
  <si>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</si>
  <si>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</si>
  <si>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</si>
  <si>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</si>
  <si>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</si>
  <si>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</si>
  <si>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</si>
  <si>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</si>
  <si>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</si>
  <si>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</si>
  <si>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</si>
  <si>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</si>
  <si>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</si>
  <si>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</si>
  <si>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</si>
  <si>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</si>
  <si>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</si>
  <si>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</si>
  <si>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</si>
  <si>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</si>
  <si>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</si>
  <si>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</si>
  <si>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</si>
  <si>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</si>
  <si>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</si>
  <si>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</si>
  <si>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</si>
  <si>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</si>
  <si>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</si>
  <si>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</si>
  <si>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</si>
  <si>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</si>
  <si>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</si>
  <si>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</si>
  <si>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</si>
  <si>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</si>
  <si>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</si>
  <si>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</si>
  <si>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</si>
  <si>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</si>
  <si>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</si>
  <si>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</si>
  <si>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</si>
  <si>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</si>
  <si>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</si>
  <si>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</si>
  <si>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</si>
  <si>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</si>
  <si>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</si>
  <si>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</si>
  <si>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</si>
  <si>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</si>
  <si>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</si>
  <si>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</si>
  <si>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</si>
  <si>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</si>
  <si>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</si>
  <si>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</si>
  <si>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</si>
  <si>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</si>
  <si>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</si>
  <si>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</si>
  <si>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</si>
  <si>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</si>
  <si>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</si>
  <si>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</si>
  <si>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</si>
  <si>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</si>
  <si>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</si>
  <si>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</si>
  <si>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</si>
  <si>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</si>
  <si>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</si>
  <si>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</si>
  <si>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</si>
  <si>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</si>
  <si>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</si>
  <si>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</si>
  <si>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</si>
  <si>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</si>
  <si>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</si>
  <si>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</si>
  <si>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</si>
  <si>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</si>
  <si>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</si>
  <si>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</si>
  <si>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</si>
  <si>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</si>
  <si>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</si>
  <si>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</si>
  <si>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</si>
  <si>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</si>
  <si>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</si>
  <si>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</si>
  <si>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</si>
  <si>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</si>
  <si>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</si>
  <si>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</si>
  <si>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</si>
  <si>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</si>
  <si>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</si>
  <si>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</si>
  <si>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</si>
  <si>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</si>
  <si>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</si>
  <si>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</si>
  <si>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</si>
  <si>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</si>
  <si>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</si>
  <si>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</si>
  <si>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</si>
  <si>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</si>
  <si>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</si>
  <si>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</si>
  <si>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</si>
  <si>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</si>
  <si>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</si>
  <si>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</si>
  <si>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</si>
  <si>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</si>
  <si>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</si>
  <si>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</si>
  <si>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</si>
  <si>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</si>
  <si>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</si>
  <si>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</si>
  <si>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</si>
  <si>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</si>
  <si>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</si>
  <si>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</si>
  <si>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</si>
  <si>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</si>
  <si>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</si>
  <si>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</si>
  <si>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</si>
  <si>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</si>
  <si>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</si>
  <si>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</si>
  <si>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</si>
  <si>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</si>
  <si>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</si>
  <si>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</si>
  <si>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</si>
  <si>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</si>
  <si>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</si>
  <si>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</si>
  <si>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</si>
  <si>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</si>
  <si>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</si>
  <si>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</si>
  <si>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</si>
  <si>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</si>
  <si>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</si>
  <si>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</si>
  <si>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</si>
  <si>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</si>
  <si>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</si>
  <si>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</si>
  <si>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</si>
  <si>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</si>
  <si>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</si>
  <si>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</si>
  <si>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</si>
  <si>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</si>
  <si>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</si>
  <si>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</si>
  <si>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</si>
  <si>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</si>
  <si>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</si>
  <si>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</si>
  <si>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</si>
  <si>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</si>
  <si>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</si>
  <si>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</si>
  <si>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</si>
  <si>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</si>
  <si>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</si>
  <si>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</si>
  <si>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</si>
  <si>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</si>
  <si>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</si>
  <si>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</si>
  <si>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</si>
  <si>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</si>
  <si>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</si>
  <si>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</si>
  <si>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</si>
  <si>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</si>
  <si>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</si>
  <si>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</si>
  <si>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</si>
  <si>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</si>
  <si>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</si>
  <si>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</si>
  <si>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</si>
  <si>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</si>
  <si>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</si>
  <si>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</si>
  <si>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</si>
  <si>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</si>
  <si>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</si>
  <si>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</si>
  <si>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</si>
  <si>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</si>
  <si>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</si>
  <si>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</si>
  <si>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</si>
  <si>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</si>
  <si>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</si>
  <si>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</si>
  <si>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</si>
  <si>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</si>
  <si>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</si>
  <si>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</si>
  <si>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</si>
  <si>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</si>
  <si>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</si>
  <si>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</si>
  <si>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</si>
  <si>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</si>
  <si>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</si>
  <si>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</si>
  <si>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</si>
  <si>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</si>
  <si>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</si>
  <si>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</si>
  <si>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</si>
  <si>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</si>
  <si>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</si>
  <si>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</si>
  <si>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</si>
  <si>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</si>
  <si>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</si>
  <si>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</si>
  <si>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</si>
  <si>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</si>
  <si>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</si>
  <si>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</si>
  <si>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</si>
  <si>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</si>
  <si>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</si>
  <si>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</si>
  <si>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</si>
  <si>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</si>
  <si>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</si>
  <si>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</si>
  <si>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</si>
  <si>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</si>
  <si>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</si>
  <si>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</si>
  <si>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</si>
  <si>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</si>
  <si>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</si>
  <si>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</si>
  <si>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</si>
  <si>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</si>
  <si>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</si>
  <si>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</si>
  <si>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</si>
  <si>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</si>
  <si>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</si>
  <si>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</si>
  <si>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</si>
  <si>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</si>
  <si>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</si>
  <si>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</si>
  <si>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</si>
  <si>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</si>
  <si>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</si>
  <si>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</si>
  <si>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</si>
  <si>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</si>
  <si>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</si>
  <si>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</si>
  <si>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</si>
  <si>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</si>
  <si>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</si>
  <si>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</si>
  <si>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</si>
  <si>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</si>
  <si>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</si>
  <si>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</si>
  <si>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</si>
  <si>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</si>
  <si>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</si>
  <si>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</si>
  <si>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</si>
  <si>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</si>
  <si>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</si>
  <si>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</si>
  <si>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</si>
  <si>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</si>
  <si>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</si>
  <si>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</si>
  <si>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</si>
  <si>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</si>
  <si>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</si>
  <si>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</si>
  <si>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</si>
  <si>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</si>
  <si>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</si>
  <si>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</si>
  <si>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</si>
  <si>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</si>
  <si>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</si>
  <si>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</si>
  <si>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</si>
  <si>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</si>
  <si>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</si>
  <si>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</si>
  <si>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</si>
  <si>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</si>
  <si>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</si>
  <si>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</si>
  <si>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</si>
  <si>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</si>
  <si>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</si>
  <si>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</si>
  <si>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</si>
  <si>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</si>
  <si>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</si>
  <si>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</si>
  <si>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</si>
  <si>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</si>
  <si>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</si>
  <si>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</si>
  <si>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</si>
  <si>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</si>
  <si>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</si>
  <si>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</si>
  <si>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</si>
  <si>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</si>
  <si>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</si>
  <si>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</si>
  <si>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</si>
  <si>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</si>
  <si>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</si>
  <si>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</si>
  <si>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</si>
  <si>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</si>
  <si>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</si>
  <si>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</si>
  <si>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</si>
  <si>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</si>
  <si>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</si>
  <si>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</si>
  <si>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</si>
  <si>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</si>
  <si>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</si>
  <si>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</si>
  <si>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</si>
  <si>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</si>
  <si>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</si>
  <si>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</si>
  <si>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</si>
  <si>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</si>
  <si>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</si>
  <si>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</si>
  <si>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</si>
  <si>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</si>
  <si>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</si>
  <si>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</si>
  <si>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</si>
  <si>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</si>
  <si>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</si>
  <si>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</si>
  <si>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</si>
  <si>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</si>
  <si>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</si>
  <si>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</si>
  <si>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</si>
  <si>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</si>
  <si>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</si>
  <si>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</si>
  <si>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</si>
  <si>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</si>
  <si>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</si>
  <si>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</si>
  <si>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</si>
  <si>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</si>
  <si>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</si>
  <si>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</si>
  <si>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</si>
  <si>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</si>
  <si>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</si>
  <si>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</si>
  <si>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</si>
  <si>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</si>
  <si>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</si>
  <si>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</si>
  <si>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</si>
  <si>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</si>
  <si>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</si>
  <si>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</si>
  <si>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</si>
  <si>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</si>
  <si>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</si>
  <si>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</si>
  <si>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</si>
  <si>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</si>
  <si>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</si>
  <si>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</si>
  <si>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</si>
  <si>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</si>
  <si>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</si>
  <si>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</si>
  <si>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</si>
  <si>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</si>
  <si>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</si>
  <si>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</si>
  <si>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</si>
  <si>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</si>
  <si>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</si>
  <si>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</si>
  <si>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</si>
  <si>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</si>
  <si>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</si>
  <si>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</si>
  <si>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</si>
  <si>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</si>
  <si>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</si>
  <si>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</si>
  <si>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</si>
  <si>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</si>
  <si>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</si>
  <si>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</si>
  <si>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</si>
  <si>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</si>
  <si>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</si>
  <si>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</si>
  <si>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</si>
  <si>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</si>
  <si>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</si>
  <si>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</si>
  <si>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</si>
  <si>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</si>
  <si>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</si>
  <si>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</si>
  <si>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</si>
  <si>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</si>
  <si>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</si>
  <si>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</si>
  <si>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</si>
  <si>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</si>
  <si>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</si>
  <si>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</si>
  <si>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</si>
  <si>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</si>
  <si>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</si>
  <si>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</si>
  <si>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</si>
  <si>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</si>
  <si>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</si>
  <si>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</si>
  <si>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</si>
  <si>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</si>
  <si>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</si>
  <si>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</si>
  <si>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</si>
  <si>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</si>
  <si>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</si>
  <si>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</si>
  <si>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</si>
  <si>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</si>
  <si>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</si>
  <si>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</si>
  <si>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</si>
  <si>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</si>
  <si>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</si>
  <si>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</si>
  <si>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</si>
  <si>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</si>
  <si>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</si>
  <si>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</si>
  <si>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</si>
  <si>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</si>
  <si>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</si>
  <si>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</si>
  <si>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</si>
  <si>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</si>
  <si>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</si>
  <si>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</si>
  <si>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</si>
  <si>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</si>
  <si>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</si>
  <si>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</si>
  <si>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</si>
  <si>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</si>
  <si>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</si>
  <si>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</si>
  <si>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</si>
  <si>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</si>
  <si>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</si>
  <si>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</si>
  <si>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</si>
  <si>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</si>
  <si>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</si>
  <si>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</si>
  <si>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</si>
  <si>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</si>
  <si>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</si>
  <si>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</si>
  <si>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</si>
  <si>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</si>
  <si>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</si>
  <si>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</si>
  <si>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</si>
  <si>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</si>
  <si>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</si>
  <si>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</si>
  <si>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</si>
  <si>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</si>
  <si>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</si>
  <si>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</si>
  <si>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</si>
  <si>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</si>
  <si>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</si>
  <si>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</si>
  <si>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</si>
  <si>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</si>
  <si>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</si>
  <si>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</si>
  <si>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</si>
  <si>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</si>
  <si>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</si>
  <si>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</si>
  <si>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</si>
  <si>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</si>
  <si>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</si>
  <si>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</si>
  <si>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</si>
  <si>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</si>
  <si>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</si>
  <si>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</si>
  <si>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</si>
  <si>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</si>
  <si>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</si>
  <si>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</si>
  <si>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</si>
  <si>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</si>
  <si>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</si>
  <si>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</si>
  <si>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</si>
  <si>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</si>
  <si>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</si>
  <si>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</si>
  <si>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</si>
  <si>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</si>
  <si>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</si>
  <si>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</si>
  <si>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</si>
  <si>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</si>
  <si>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</si>
  <si>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</si>
  <si>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</si>
  <si>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</si>
  <si>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</si>
  <si>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</si>
  <si>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</si>
  <si>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</si>
  <si>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</si>
  <si>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</si>
  <si>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</si>
  <si>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</si>
  <si>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</si>
  <si>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</si>
  <si>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</si>
  <si>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</si>
  <si>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</si>
  <si>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</si>
  <si>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</si>
  <si>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</si>
  <si>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</si>
  <si>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</si>
  <si>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</si>
  <si>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</si>
  <si>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</si>
  <si>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</si>
  <si>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</si>
  <si>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</si>
  <si>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</si>
  <si>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</si>
  <si>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</si>
  <si>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</si>
  <si>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</si>
  <si>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</si>
  <si>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</si>
  <si>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</si>
  <si>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</si>
  <si>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</si>
  <si>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</si>
  <si>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</si>
  <si>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</si>
  <si>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</si>
  <si>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</si>
  <si>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</si>
  <si>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</si>
  <si>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</si>
  <si>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</si>
  <si>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</si>
  <si>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</si>
  <si>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</si>
  <si>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</si>
  <si>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</si>
  <si>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</si>
  <si>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</si>
  <si>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</si>
  <si>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</si>
  <si>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</si>
  <si>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</si>
  <si>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</si>
  <si>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</si>
  <si>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</si>
  <si>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</si>
  <si>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</si>
  <si>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</si>
  <si>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</si>
  <si>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</si>
  <si>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</si>
  <si>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</si>
  <si>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</si>
  <si>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</si>
  <si>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</si>
  <si>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</si>
  <si>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</si>
  <si>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</si>
  <si>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</si>
  <si>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</si>
  <si>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</si>
  <si>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</si>
  <si>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</si>
  <si>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</si>
  <si>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</si>
  <si>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</si>
  <si>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</si>
  <si>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</si>
  <si>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</si>
  <si>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</si>
  <si>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</si>
  <si>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</si>
  <si>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</si>
  <si>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</si>
  <si>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</si>
  <si>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</si>
  <si>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</si>
  <si>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</si>
  <si>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</si>
  <si>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</si>
  <si>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</si>
  <si>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</si>
  <si>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</si>
  <si>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</si>
  <si>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</si>
  <si>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</si>
  <si>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</si>
  <si>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</si>
  <si>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</si>
  <si>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</si>
  <si>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</si>
  <si>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</si>
  <si>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</si>
  <si>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</si>
  <si>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</si>
  <si>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</si>
  <si>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</si>
  <si>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</si>
  <si>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</si>
  <si>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</si>
  <si>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</si>
  <si>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</si>
  <si>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</si>
  <si>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</si>
  <si>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</si>
  <si>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</si>
  <si>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</si>
  <si>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</si>
  <si>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</si>
  <si>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</si>
  <si>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</si>
  <si>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</si>
  <si>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</si>
  <si>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</si>
  <si>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</si>
  <si>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</si>
  <si>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</si>
  <si>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</si>
  <si>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</si>
  <si>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</si>
  <si>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</si>
  <si>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</si>
  <si>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</si>
  <si>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</si>
  <si>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</si>
  <si>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</si>
  <si>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</si>
  <si>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</si>
  <si>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</si>
  <si>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</si>
  <si>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</si>
  <si>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</si>
  <si>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</si>
  <si>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</si>
  <si>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</si>
  <si>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</si>
  <si>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</si>
  <si>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</si>
  <si>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</si>
  <si>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</si>
  <si>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</si>
  <si>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</si>
  <si>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</si>
  <si>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</si>
  <si>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</si>
  <si>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</si>
  <si>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</si>
  <si>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</si>
  <si>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</si>
  <si>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</si>
  <si>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</si>
  <si>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</si>
  <si>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</si>
  <si>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</si>
  <si>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</si>
  <si>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</si>
  <si>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</si>
  <si>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</si>
  <si>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</si>
  <si>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</si>
  <si>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</si>
  <si>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</si>
  <si>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</si>
  <si>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</si>
  <si>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</si>
  <si>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</si>
  <si>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</si>
  <si>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</si>
  <si>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</si>
  <si>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</si>
  <si>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</si>
  <si>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</si>
  <si>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</si>
  <si>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</si>
  <si>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</si>
  <si>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</si>
  <si>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</si>
  <si>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</si>
  <si>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</si>
  <si>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</si>
  <si>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</si>
  <si>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</si>
  <si>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</si>
  <si>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</si>
  <si>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</si>
  <si>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</si>
  <si>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</si>
  <si>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</si>
  <si>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</si>
  <si>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</si>
  <si>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</si>
  <si>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</si>
  <si>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</si>
  <si>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</si>
  <si>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</si>
  <si>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</si>
  <si>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</si>
  <si>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</si>
  <si>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</si>
  <si>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</si>
  <si>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</si>
  <si>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</si>
  <si>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</si>
  <si>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</si>
  <si>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</si>
  <si>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</si>
  <si>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</si>
  <si>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</si>
  <si>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</si>
  <si>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</si>
  <si>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</si>
  <si>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</si>
  <si>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</si>
  <si>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</si>
  <si>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</si>
  <si>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</si>
  <si>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</si>
  <si>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</si>
  <si>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</si>
  <si>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</si>
  <si>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</si>
  <si>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</si>
  <si>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</si>
  <si>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</si>
  <si>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</si>
  <si>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</si>
  <si>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</si>
  <si>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</si>
  <si>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</si>
  <si>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</si>
  <si>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</si>
  <si>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</si>
  <si>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</si>
  <si>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</si>
  <si>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</si>
  <si>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</si>
  <si>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</si>
  <si>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</si>
  <si>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</si>
  <si>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</si>
  <si>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</si>
  <si>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</si>
  <si>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</si>
  <si>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</si>
  <si>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</si>
  <si>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</si>
  <si>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</si>
  <si>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</si>
  <si>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</si>
  <si>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</si>
  <si>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</si>
  <si>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</si>
  <si>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</si>
  <si>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</si>
  <si>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</si>
  <si>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</si>
  <si>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</si>
  <si>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</si>
  <si>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</si>
  <si>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</si>
  <si>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</si>
  <si>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</si>
  <si>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</si>
  <si>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</si>
  <si>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</si>
  <si>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</si>
  <si>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</si>
  <si>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</si>
  <si>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</si>
  <si>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</si>
  <si>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</si>
  <si>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</si>
  <si>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</si>
  <si>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</si>
  <si>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</si>
  <si>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</si>
  <si>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</si>
  <si>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</si>
  <si>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</si>
  <si>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</si>
  <si>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</si>
  <si>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</si>
  <si>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</si>
  <si>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</si>
  <si>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</si>
  <si>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</si>
  <si>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</si>
  <si>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</si>
  <si>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</si>
  <si>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</si>
  <si>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</si>
  <si>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</si>
  <si>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</si>
  <si>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</si>
  <si>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</si>
  <si>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</si>
  <si>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</si>
  <si>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</si>
  <si>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</si>
  <si>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</si>
  <si>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</si>
  <si>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</si>
  <si>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</si>
  <si>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</si>
  <si>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</si>
  <si>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</si>
  <si>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</si>
  <si>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</si>
  <si>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</si>
  <si>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</si>
  <si>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</si>
  <si>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</si>
  <si>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</si>
  <si>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</si>
  <si>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</si>
  <si>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</si>
  <si>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</si>
  <si>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</si>
  <si>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</si>
  <si>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</si>
  <si>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</si>
  <si>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</si>
  <si>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</si>
  <si>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</si>
  <si>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</si>
  <si>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</si>
  <si>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</si>
  <si>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</si>
  <si>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</si>
  <si>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</si>
  <si>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</si>
  <si>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</si>
  <si>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</si>
  <si>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</si>
  <si>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</si>
  <si>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</si>
  <si>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</si>
  <si>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</si>
  <si>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</si>
  <si>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</si>
  <si>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</si>
  <si>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</si>
  <si>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</si>
  <si>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</si>
  <si>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</si>
  <si>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</si>
  <si>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</si>
  <si>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</si>
  <si>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</si>
  <si>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</si>
  <si>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</si>
  <si>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</si>
  <si>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</si>
  <si>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</si>
  <si>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</si>
  <si>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</si>
  <si>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</si>
  <si>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</si>
  <si>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</si>
  <si>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</si>
  <si>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</si>
  <si>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</si>
  <si>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</si>
  <si>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</si>
  <si>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</si>
  <si>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</si>
  <si>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</si>
  <si>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</si>
  <si>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</si>
  <si>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</si>
  <si>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</si>
  <si>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</si>
  <si>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</si>
  <si>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</si>
  <si>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</si>
  <si>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</si>
  <si>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</si>
  <si>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</si>
  <si>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</si>
  <si>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</si>
  <si>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</si>
  <si>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</si>
  <si>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</si>
  <si>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</si>
  <si>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</si>
  <si>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</si>
  <si>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</si>
  <si>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</si>
  <si>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</si>
  <si>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</si>
  <si>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</si>
  <si>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</si>
  <si>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</si>
  <si>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</si>
  <si>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</si>
  <si>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</si>
  <si>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</si>
  <si>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</si>
  <si>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</si>
  <si>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</si>
  <si>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</si>
  <si>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</si>
  <si>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</si>
  <si>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</si>
  <si>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</si>
  <si>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</si>
  <si>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</si>
  <si>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</si>
  <si>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</si>
  <si>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</si>
  <si>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</si>
  <si>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</si>
  <si>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</si>
  <si>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</si>
  <si>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</si>
  <si>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</si>
  <si>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</si>
  <si>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</si>
  <si>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</si>
  <si>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</si>
  <si>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</si>
  <si>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</si>
  <si>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</si>
  <si>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</si>
  <si>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</si>
  <si>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</si>
  <si>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</si>
  <si>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</si>
  <si>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</si>
  <si>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</si>
  <si>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</si>
  <si>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</si>
  <si>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</si>
  <si>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</si>
  <si>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</si>
  <si>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</si>
  <si>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</si>
  <si>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</si>
  <si>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</si>
  <si>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</si>
  <si>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</si>
  <si>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</si>
  <si>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</si>
  <si>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</si>
  <si>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</si>
  <si>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</si>
  <si>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</si>
  <si>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</si>
  <si>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</si>
  <si>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</si>
  <si>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</si>
  <si>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</si>
  <si>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</si>
  <si>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</si>
  <si>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</si>
  <si>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</si>
  <si>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</si>
  <si>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</si>
  <si>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</si>
  <si>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</si>
  <si>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</si>
  <si>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</si>
  <si>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</si>
  <si>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</si>
  <si>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</si>
  <si>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</si>
  <si>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</si>
  <si>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</si>
  <si>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</si>
  <si>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</si>
  <si>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</si>
  <si>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</si>
  <si>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</si>
  <si>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</si>
  <si>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</si>
  <si>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</si>
  <si>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</si>
  <si>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</si>
  <si>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</si>
  <si>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</si>
  <si>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</si>
  <si>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</si>
  <si>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</si>
  <si>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</si>
  <si>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</si>
  <si>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</si>
  <si>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</si>
  <si>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</si>
  <si>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</si>
  <si>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</si>
  <si>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</si>
  <si>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</si>
  <si>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</si>
  <si>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</si>
  <si>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</si>
  <si>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</si>
  <si>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</si>
  <si>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</si>
  <si>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</si>
  <si>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</si>
  <si>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</si>
  <si>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</si>
  <si>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</si>
  <si>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</si>
  <si>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</si>
  <si>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</si>
  <si>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</si>
  <si>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</si>
  <si>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</si>
  <si>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</si>
  <si>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</si>
  <si>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</si>
  <si>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</si>
  <si>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</si>
  <si>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</si>
  <si>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</si>
  <si>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</si>
  <si>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</si>
  <si>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</si>
  <si>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</si>
  <si>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</si>
  <si>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</si>
  <si>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</si>
  <si>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</si>
  <si>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</si>
  <si>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</si>
  <si>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</si>
  <si>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</si>
  <si>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</si>
  <si>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</si>
  <si>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</si>
  <si>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</si>
  <si>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</si>
  <si>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</si>
  <si>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</si>
  <si>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</si>
  <si>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</si>
  <si>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</si>
  <si>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</si>
  <si>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</si>
  <si>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</si>
  <si>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</si>
  <si>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</si>
  <si>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</si>
  <si>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</si>
  <si>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</si>
  <si>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</si>
  <si>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</si>
  <si>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</si>
  <si>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</si>
  <si>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</si>
  <si>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</si>
  <si>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</si>
  <si>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</si>
  <si>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</si>
  <si>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</si>
  <si>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</si>
  <si>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</si>
  <si>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</si>
  <si>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</si>
  <si>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</si>
  <si>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</si>
  <si>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</si>
  <si>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</si>
  <si>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</si>
  <si>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</si>
  <si>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</si>
  <si>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</si>
  <si>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</si>
  <si>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</si>
  <si>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</si>
  <si>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</si>
  <si>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</si>
  <si>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</si>
  <si>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</si>
  <si>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</si>
  <si>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</si>
  <si>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</si>
  <si>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</si>
  <si>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</si>
  <si>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</si>
  <si>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</si>
  <si>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</si>
  <si>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</si>
  <si>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</si>
  <si>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</si>
  <si>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</si>
  <si>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</si>
  <si>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</si>
  <si>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</si>
  <si>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</si>
  <si>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</si>
  <si>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</si>
  <si>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</si>
  <si>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</si>
  <si>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</si>
  <si>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</si>
  <si>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</si>
  <si>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</si>
  <si>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</si>
  <si>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</si>
  <si>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</si>
  <si>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</si>
  <si>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</si>
  <si>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</si>
  <si>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</si>
  <si>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</si>
  <si>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</si>
  <si>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</si>
  <si>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</si>
  <si>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</si>
  <si>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</si>
  <si>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</si>
  <si>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</si>
  <si>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</si>
  <si>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</si>
  <si>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</si>
  <si>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</si>
  <si>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</si>
  <si>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</si>
  <si>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</si>
  <si>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</si>
  <si>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</si>
  <si>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</si>
  <si>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</si>
  <si>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</si>
  <si>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</si>
  <si>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</si>
  <si>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</si>
  <si>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</si>
  <si>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</si>
  <si>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</si>
  <si>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</si>
  <si>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</si>
  <si>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</si>
  <si>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</si>
  <si>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</si>
  <si>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</si>
  <si>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</si>
  <si>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</si>
  <si>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</si>
  <si>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</si>
  <si>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</si>
  <si>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</si>
  <si>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</si>
  <si>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</si>
  <si>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</si>
  <si>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</si>
  <si>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</si>
  <si>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</si>
  <si>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</si>
  <si>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</si>
  <si>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</si>
  <si>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</si>
  <si>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</si>
  <si>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</si>
  <si>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</si>
  <si>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</si>
  <si>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</si>
  <si>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</si>
  <si>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</si>
  <si>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</si>
  <si>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</si>
  <si>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</si>
  <si>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</si>
  <si>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</si>
  <si>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</si>
  <si>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</si>
  <si>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</si>
  <si>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</si>
  <si>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</si>
  <si>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</si>
  <si>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</si>
  <si>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</si>
  <si>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</si>
  <si>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</si>
  <si>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</si>
  <si>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</si>
  <si>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</si>
  <si>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</si>
  <si>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</si>
  <si>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</si>
  <si>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</si>
  <si>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</si>
  <si>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</si>
  <si>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</si>
  <si>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</si>
  <si>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</si>
  <si>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</si>
  <si>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</si>
  <si>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</si>
  <si>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</si>
  <si>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</si>
  <si>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</si>
  <si>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</si>
  <si>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</si>
  <si>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</si>
  <si>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</si>
  <si>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</si>
  <si>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</si>
  <si>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</si>
  <si>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</si>
  <si>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</si>
  <si>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</si>
  <si>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</si>
  <si>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</si>
  <si>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</si>
  <si>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</si>
  <si>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</si>
  <si>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</si>
  <si>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</si>
  <si>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</si>
  <si>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</si>
  <si>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</si>
  <si>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</si>
  <si>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</si>
  <si>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</si>
  <si>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</si>
  <si>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</si>
  <si>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</si>
  <si>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</si>
  <si>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</si>
  <si>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</si>
  <si>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</si>
  <si>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</si>
  <si>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</si>
  <si>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</si>
  <si>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</si>
  <si>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</si>
  <si>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</si>
  <si>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</si>
  <si>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</si>
  <si>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</si>
  <si>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</si>
  <si>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</si>
  <si>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</si>
  <si>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</si>
  <si>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</si>
  <si>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</si>
  <si>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</si>
  <si>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</si>
  <si>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</si>
  <si>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</si>
  <si>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</si>
  <si>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</si>
  <si>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</si>
  <si>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</si>
  <si>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</si>
  <si>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</si>
  <si>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</si>
  <si>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</si>
  <si>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</si>
  <si>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</si>
  <si>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</si>
  <si>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</si>
  <si>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</si>
  <si>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</si>
  <si>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</si>
  <si>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</si>
  <si>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</si>
  <si>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</si>
  <si>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</si>
  <si>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</si>
  <si>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</si>
  <si>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</si>
  <si>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</si>
  <si>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</si>
  <si>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</si>
  <si>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</si>
  <si>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</si>
  <si>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</si>
  <si>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</si>
  <si>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</si>
  <si>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</si>
  <si>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</si>
  <si>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</si>
  <si>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</si>
  <si>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</si>
  <si>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</si>
  <si>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</si>
  <si>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</si>
  <si>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</si>
  <si>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</si>
  <si>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</si>
  <si>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</si>
  <si>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</si>
  <si>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</si>
  <si>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</si>
  <si>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</si>
  <si>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</si>
  <si>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</si>
  <si>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</si>
  <si>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</si>
  <si>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</si>
  <si>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</si>
  <si>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</si>
  <si>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</si>
  <si>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</si>
  <si>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</si>
  <si>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</si>
  <si>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</si>
  <si>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</si>
  <si>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</si>
  <si>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</si>
  <si>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</si>
  <si>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</si>
  <si>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</si>
  <si>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</si>
  <si>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</si>
  <si>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</si>
  <si>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</si>
  <si>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</si>
  <si>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</si>
  <si>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</si>
  <si>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</si>
  <si>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</si>
  <si>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</si>
  <si>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</si>
  <si>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</si>
  <si>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</si>
  <si>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</si>
  <si>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</si>
  <si>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</si>
  <si>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</si>
  <si>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</si>
  <si>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</si>
  <si>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</si>
  <si>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</si>
  <si>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</si>
  <si>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</si>
  <si>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</si>
  <si>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</si>
  <si>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</si>
  <si>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</si>
  <si>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</si>
  <si>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</si>
  <si>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</si>
  <si>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</si>
  <si>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</si>
  <si>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</si>
  <si>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</si>
  <si>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</si>
  <si>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</si>
  <si>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</si>
  <si>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</si>
  <si>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</si>
  <si>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</si>
  <si>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</si>
  <si>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</si>
  <si>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</si>
  <si>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</si>
  <si>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</si>
  <si>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</si>
  <si>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</si>
  <si>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</si>
  <si>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</si>
  <si>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</si>
  <si>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</si>
  <si>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</si>
  <si>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</si>
  <si>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</si>
  <si>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</si>
  <si>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</si>
  <si>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</si>
  <si>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</si>
  <si>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</si>
  <si>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</si>
  <si>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</si>
  <si>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</si>
  <si>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</si>
  <si>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</si>
  <si>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</si>
  <si>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</si>
  <si>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</si>
  <si>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</si>
  <si>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</si>
  <si>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</si>
  <si>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</si>
  <si>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</si>
  <si>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</si>
  <si>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</si>
  <si>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</si>
  <si>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</si>
  <si>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</si>
  <si>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</si>
  <si>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</si>
  <si>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</si>
  <si>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</si>
  <si>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</si>
  <si>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</si>
  <si>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</si>
  <si>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</si>
  <si>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</si>
  <si>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</si>
  <si>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</si>
  <si>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</si>
  <si>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</si>
  <si>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</si>
  <si>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</si>
  <si>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</si>
  <si>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</si>
  <si>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</si>
  <si>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</si>
  <si>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</si>
  <si>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</si>
  <si>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</si>
  <si>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</si>
  <si>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</si>
  <si>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</si>
  <si>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</si>
  <si>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</si>
  <si>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</si>
  <si>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</si>
  <si>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</si>
  <si>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</si>
  <si>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</si>
  <si>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</si>
  <si>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</si>
  <si>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</si>
  <si>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</si>
  <si>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</si>
  <si>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</si>
  <si>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</si>
  <si>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</si>
  <si>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</si>
  <si>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</si>
  <si>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</si>
  <si>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</si>
  <si>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</si>
  <si>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</si>
  <si>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</si>
  <si>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</si>
  <si>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</si>
  <si>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</si>
  <si>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</si>
  <si>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</si>
  <si>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</si>
  <si>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</si>
  <si>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</si>
  <si>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</si>
  <si>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</si>
  <si>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</si>
  <si>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</si>
  <si>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</si>
  <si>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</si>
  <si>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</si>
  <si>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</si>
  <si>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</si>
  <si>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</si>
  <si>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</si>
  <si>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</si>
  <si>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</si>
  <si>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</si>
  <si>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</si>
  <si>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</si>
  <si>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</si>
  <si>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</si>
  <si>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</si>
  <si>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</si>
  <si>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</si>
  <si>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</si>
  <si>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</si>
  <si>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</si>
  <si>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</si>
  <si>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</si>
  <si>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</si>
  <si>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</si>
  <si>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</si>
  <si>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</si>
  <si>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</si>
  <si>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</si>
  <si>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</si>
  <si>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</si>
  <si>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</si>
  <si>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</si>
  <si>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</si>
  <si>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</si>
  <si>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</si>
  <si>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</si>
  <si>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</si>
  <si>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</si>
  <si>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</si>
  <si>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</si>
  <si>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</si>
  <si>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</si>
  <si>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</si>
  <si>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</si>
  <si>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</si>
  <si>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</si>
  <si>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</si>
  <si>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</si>
  <si>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</si>
  <si>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</si>
  <si>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</si>
  <si>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</si>
  <si>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</si>
  <si>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</si>
  <si>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</si>
  <si>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</si>
  <si>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</si>
  <si>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</si>
  <si>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</si>
  <si>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</si>
  <si>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</si>
  <si>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</si>
  <si>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</si>
  <si>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</si>
  <si>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</si>
  <si>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</si>
  <si>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</si>
  <si>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</si>
  <si>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</si>
  <si>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</si>
  <si>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</si>
  <si>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</si>
  <si>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</si>
  <si>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</si>
  <si>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</si>
  <si>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</si>
  <si>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</si>
  <si>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</si>
  <si>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</si>
  <si>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</si>
  <si>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</si>
  <si>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</si>
  <si>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</si>
  <si>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</si>
  <si>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</si>
  <si>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</si>
  <si>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</si>
  <si>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</si>
  <si>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</si>
  <si>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</si>
  <si>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</si>
  <si>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</si>
  <si>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</si>
  <si>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</si>
  <si>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</si>
  <si>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</si>
  <si>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</si>
  <si>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</si>
  <si>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</si>
  <si>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</si>
  <si>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</si>
  <si>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</si>
  <si>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</si>
  <si>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</si>
  <si>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</si>
  <si>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</si>
  <si>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</si>
  <si>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</si>
  <si>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</si>
  <si>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</si>
  <si>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</si>
  <si>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</si>
  <si>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</si>
  <si>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</si>
  <si>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</si>
  <si>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</si>
  <si>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</si>
  <si>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</si>
  <si>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</si>
  <si>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</si>
  <si>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</si>
  <si>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</si>
  <si>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</si>
  <si>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</si>
  <si>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</si>
  <si>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</si>
  <si>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</si>
  <si>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</si>
  <si>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</si>
  <si>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</si>
  <si>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</si>
  <si>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</si>
  <si>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</si>
  <si>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</si>
  <si>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</si>
  <si>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</si>
  <si>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</si>
  <si>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</si>
  <si>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</si>
  <si>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</si>
  <si>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</si>
  <si>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</si>
  <si>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</si>
  <si>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</si>
  <si>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</si>
  <si>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</si>
  <si>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</si>
  <si>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</si>
  <si>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</si>
  <si>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</si>
  <si>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</si>
  <si>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</si>
  <si>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</si>
  <si>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</si>
  <si>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</si>
  <si>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</si>
  <si>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</si>
  <si>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</si>
  <si>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</si>
  <si>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</si>
  <si>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</si>
  <si>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</si>
  <si>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</si>
  <si>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</si>
  <si>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</si>
  <si>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</si>
  <si>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</si>
  <si>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</si>
  <si>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</si>
  <si>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</si>
  <si>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</si>
  <si>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</si>
  <si>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</si>
  <si>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</si>
  <si>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</si>
  <si>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</si>
  <si>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</si>
  <si>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</si>
  <si>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</si>
  <si>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</si>
  <si>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</si>
  <si>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</si>
  <si>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</si>
  <si>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</si>
  <si>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</si>
  <si>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</si>
  <si>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</si>
  <si>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</si>
  <si>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</si>
  <si>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</si>
  <si>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</si>
  <si>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</si>
  <si>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</si>
  <si>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</si>
  <si>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</si>
  <si>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</si>
  <si>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</si>
  <si>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</si>
  <si>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</si>
  <si>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</si>
  <si>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</si>
  <si>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</si>
  <si>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</si>
  <si>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</si>
  <si>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</si>
  <si>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</si>
  <si>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</si>
  <si>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</si>
  <si>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</si>
  <si>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</si>
  <si>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</si>
  <si>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</si>
  <si>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</si>
  <si>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</si>
  <si>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</si>
  <si>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</si>
  <si>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</si>
  <si>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</si>
  <si>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</si>
  <si>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</si>
  <si>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</si>
  <si>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</si>
  <si>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</si>
  <si>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</si>
  <si>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</si>
  <si>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</si>
  <si>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</si>
  <si>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</si>
  <si>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</si>
  <si>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</si>
  <si>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</si>
  <si>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</si>
  <si>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</si>
  <si>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</si>
  <si>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</si>
  <si>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</si>
  <si>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</si>
  <si>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</si>
  <si>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</si>
  <si>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</si>
  <si>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</si>
  <si>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</si>
  <si>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</si>
  <si>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</si>
  <si>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</si>
  <si>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</si>
  <si>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</si>
  <si>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</si>
  <si>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</si>
  <si>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</si>
  <si>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</si>
  <si>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</si>
  <si>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</si>
  <si>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</si>
  <si>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</si>
  <si>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</si>
  <si>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</si>
  <si>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</si>
  <si>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</si>
  <si>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</si>
  <si>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</si>
  <si>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</si>
  <si>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</si>
  <si>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</si>
  <si>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</si>
  <si>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</si>
  <si>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</si>
  <si>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</si>
  <si>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</si>
  <si>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</si>
  <si>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</si>
  <si>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</si>
  <si>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</si>
  <si>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</si>
  <si>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</si>
  <si>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</si>
  <si>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</si>
  <si>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</si>
  <si>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</si>
  <si>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</si>
  <si>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</si>
  <si>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</si>
  <si>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</si>
  <si>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</si>
  <si>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</si>
  <si>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</si>
  <si>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</si>
  <si>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</si>
  <si>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</si>
  <si>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</si>
  <si>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</si>
  <si>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</si>
  <si>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</si>
  <si>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</si>
  <si>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</si>
  <si>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</si>
  <si>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</si>
  <si>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</si>
  <si>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</si>
  <si>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</si>
  <si>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</si>
  <si>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</si>
  <si>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</si>
  <si>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</si>
  <si>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</si>
  <si>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</si>
  <si>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</si>
  <si>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</si>
  <si>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</si>
  <si>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</si>
  <si>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</si>
  <si>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</si>
  <si>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</si>
  <si>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</si>
  <si>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</si>
  <si>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</si>
  <si>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</si>
  <si>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</si>
  <si>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</si>
  <si>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</si>
  <si>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</si>
  <si>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</si>
  <si>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</si>
  <si>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</si>
  <si>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</si>
  <si>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</si>
  <si>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</si>
  <si>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</si>
  <si>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</si>
  <si>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</si>
  <si>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</si>
  <si>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</si>
  <si>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</si>
  <si>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</si>
  <si>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</si>
  <si>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</si>
  <si>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</si>
  <si>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</si>
  <si>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</si>
  <si>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</si>
  <si>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</si>
  <si>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</si>
  <si>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</si>
  <si>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</si>
  <si>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</si>
  <si>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</si>
  <si>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</si>
  <si>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</si>
  <si>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</si>
  <si>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</si>
  <si>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</si>
  <si>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</si>
  <si>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</si>
  <si>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</si>
  <si>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</si>
  <si>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</si>
  <si>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</si>
  <si>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</si>
  <si>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</si>
  <si>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</si>
  <si>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</si>
  <si>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</si>
  <si>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</si>
  <si>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</si>
  <si>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</si>
  <si>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</si>
  <si>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</si>
  <si>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</si>
  <si>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</si>
  <si>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</si>
  <si>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</si>
  <si>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</si>
  <si>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</si>
  <si>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</si>
  <si>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</si>
  <si>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</si>
  <si>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</si>
  <si>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</si>
  <si>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</si>
  <si>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</si>
  <si>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</si>
  <si>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</si>
  <si>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</si>
  <si>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</si>
  <si>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</si>
  <si>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</si>
  <si>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</si>
  <si>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</si>
  <si>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</si>
  <si>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</si>
  <si>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</si>
  <si>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</si>
  <si>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</si>
  <si>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</si>
  <si>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</si>
  <si>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</si>
  <si>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</si>
  <si>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</si>
  <si>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</si>
  <si>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</si>
  <si>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</si>
  <si>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</si>
  <si>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</si>
  <si>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</si>
  <si>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</si>
  <si>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</si>
  <si>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</si>
  <si>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</si>
  <si>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</si>
  <si>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</si>
  <si>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</si>
  <si>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</si>
  <si>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</si>
  <si>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</si>
  <si>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</si>
  <si>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</si>
  <si>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</si>
  <si>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</si>
  <si>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</si>
  <si>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</si>
  <si>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</si>
  <si>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</si>
  <si>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</si>
  <si>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</si>
  <si>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</si>
  <si>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</si>
  <si>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</si>
  <si>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</si>
  <si>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</si>
  <si>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</si>
  <si>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</si>
  <si>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</si>
  <si>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</si>
  <si>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</si>
  <si>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</si>
  <si>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</si>
  <si>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</si>
  <si>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</si>
  <si>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</si>
  <si>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</si>
  <si>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</si>
  <si>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</si>
  <si>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</si>
  <si>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</si>
  <si>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</si>
  <si>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</si>
  <si>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</si>
  <si>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</si>
  <si>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</si>
  <si>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</si>
  <si>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</si>
  <si>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</si>
  <si>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</si>
  <si>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</si>
  <si>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</si>
  <si>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</si>
  <si>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</si>
  <si>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</si>
  <si>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</si>
  <si>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</si>
  <si>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</si>
  <si>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</si>
  <si>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</si>
  <si>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</si>
  <si>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</si>
  <si>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</si>
  <si>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</si>
  <si>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</si>
  <si>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</si>
  <si>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</si>
  <si>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</si>
  <si>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</si>
  <si>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</si>
  <si>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</si>
  <si>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</si>
  <si>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</si>
  <si>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</si>
  <si>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</si>
  <si>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</si>
  <si>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</si>
  <si>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</si>
  <si>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</si>
  <si>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</si>
  <si>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</si>
  <si>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</si>
  <si>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</si>
  <si>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</si>
  <si>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</si>
  <si>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</si>
  <si>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</si>
  <si>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</si>
  <si>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</si>
  <si>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</si>
  <si>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</si>
  <si>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</si>
  <si>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</si>
  <si>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</si>
  <si>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</si>
  <si>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</si>
  <si>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</si>
  <si>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</si>
  <si>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</si>
  <si>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</si>
  <si>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</si>
  <si>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</si>
  <si>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</si>
  <si>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</si>
  <si>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</si>
  <si>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</si>
  <si>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</si>
  <si>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</si>
  <si>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</si>
  <si>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</si>
  <si>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</si>
  <si>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</si>
  <si>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</si>
  <si>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</si>
  <si>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</si>
  <si>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</si>
  <si>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</si>
  <si>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</si>
  <si>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</si>
  <si>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</si>
  <si>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</si>
  <si>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</si>
  <si>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</si>
  <si>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</si>
  <si>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</si>
  <si>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</si>
  <si>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</si>
  <si>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</si>
  <si>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</si>
  <si>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</si>
  <si>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</si>
  <si>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</si>
  <si>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</si>
  <si>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</si>
  <si>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</si>
  <si>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</si>
  <si>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</si>
  <si>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</si>
  <si>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</si>
  <si>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</si>
  <si>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</si>
  <si>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</si>
  <si>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</si>
  <si>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</si>
  <si>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</si>
  <si>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</si>
  <si>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</si>
  <si>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</si>
  <si>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</si>
  <si>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</si>
  <si>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</si>
  <si>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</si>
  <si>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</si>
  <si>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</si>
  <si>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</si>
  <si>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</si>
  <si>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</si>
  <si>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</si>
  <si>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</si>
  <si>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</si>
  <si>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</si>
  <si>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</si>
  <si>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</si>
  <si>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</si>
  <si>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</si>
  <si>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</si>
  <si>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</si>
  <si>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</si>
  <si>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</si>
  <si>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</si>
  <si>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</si>
  <si>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</si>
  <si>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</si>
  <si>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</si>
  <si>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</si>
  <si>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</si>
  <si>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</si>
  <si>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</si>
  <si>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</si>
  <si>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</si>
  <si>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</si>
  <si>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</si>
  <si>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</si>
  <si>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</si>
  <si>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</si>
  <si>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</si>
  <si>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</si>
  <si>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</si>
  <si>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</si>
  <si>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</si>
  <si>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</si>
  <si>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</si>
  <si>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</si>
  <si>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</si>
  <si>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</si>
  <si>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</si>
  <si>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</si>
  <si>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</si>
  <si>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</si>
  <si>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</si>
  <si>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</si>
  <si>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</si>
  <si>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</si>
  <si>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</si>
  <si>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</si>
  <si>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</si>
  <si>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</si>
  <si>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</si>
  <si>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</si>
  <si>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</si>
  <si>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</si>
  <si>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</si>
  <si>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</si>
  <si>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</si>
  <si>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</si>
  <si>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</si>
  <si>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</si>
  <si>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</si>
  <si>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</si>
  <si>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</si>
  <si>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</si>
  <si>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</si>
  <si>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</si>
  <si>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</si>
  <si>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</si>
  <si>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</si>
  <si>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</si>
  <si>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</si>
  <si>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</si>
  <si>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</si>
  <si>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</si>
  <si>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</si>
  <si>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</si>
  <si>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</si>
  <si>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</si>
  <si>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</si>
  <si>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</si>
  <si>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</si>
  <si>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</si>
  <si>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</si>
  <si>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</si>
  <si>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</si>
  <si>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</si>
  <si>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</si>
  <si>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</si>
  <si>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</si>
  <si>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</si>
  <si>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</si>
  <si>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</si>
  <si>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</si>
  <si>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</si>
  <si>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</si>
  <si>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</si>
  <si>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</si>
  <si>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</si>
  <si>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</si>
  <si>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</si>
  <si>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</si>
  <si>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</si>
  <si>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</si>
  <si>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</si>
  <si>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</si>
  <si>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</si>
  <si>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</si>
  <si>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</si>
  <si>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</si>
  <si>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</si>
  <si>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</si>
  <si>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</si>
  <si>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</si>
  <si>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</si>
  <si>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</si>
  <si>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</si>
  <si>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</si>
  <si>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</si>
  <si>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</si>
  <si>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</si>
  <si>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</si>
  <si>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</si>
  <si>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</si>
  <si>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</si>
  <si>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</si>
  <si>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</si>
  <si>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</si>
  <si>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</si>
  <si>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</si>
  <si>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</si>
  <si>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</si>
  <si>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</si>
  <si>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</si>
  <si>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</si>
  <si>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</si>
  <si>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</si>
  <si>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</si>
  <si>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</si>
  <si>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</si>
  <si>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</si>
  <si>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</si>
  <si>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</si>
  <si>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</si>
  <si>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</si>
  <si>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</si>
  <si>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</si>
  <si>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</si>
  <si>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</si>
  <si>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</si>
  <si>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</si>
  <si>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</si>
  <si>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</si>
  <si>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</si>
  <si>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</si>
  <si>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</si>
  <si>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</si>
  <si>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</si>
  <si>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</si>
  <si>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</si>
  <si>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</si>
  <si>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</si>
  <si>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</si>
  <si>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</si>
  <si>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</si>
  <si>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</si>
  <si>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</si>
  <si>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</si>
  <si>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</si>
  <si>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</si>
  <si>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</si>
  <si>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</si>
  <si>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</si>
  <si>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</si>
  <si>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</si>
  <si>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</si>
  <si>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</si>
  <si>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</si>
  <si>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</si>
  <si>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</si>
  <si>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</si>
  <si>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</si>
  <si>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</si>
  <si>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</si>
  <si>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</si>
  <si>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</si>
  <si>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</si>
  <si>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</si>
  <si>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</si>
  <si>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</si>
  <si>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</si>
  <si>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</si>
  <si>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</si>
  <si>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</si>
  <si>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</si>
  <si>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</si>
  <si>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</si>
  <si>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</si>
  <si>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</si>
  <si>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</si>
  <si>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</si>
  <si>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</si>
  <si>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</si>
  <si>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</si>
  <si>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</si>
  <si>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</si>
  <si>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</si>
  <si>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</si>
  <si>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</si>
  <si>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</si>
  <si>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</si>
  <si>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</si>
  <si>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</si>
  <si>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</si>
  <si>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</si>
  <si>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</si>
  <si>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</si>
  <si>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</si>
  <si>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</si>
  <si>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</si>
  <si>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</si>
  <si>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</si>
  <si>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</si>
  <si>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</si>
  <si>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</si>
  <si>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</si>
  <si>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</si>
  <si>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</si>
  <si>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</si>
  <si>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</si>
  <si>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</si>
  <si>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</si>
  <si>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</si>
  <si>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</si>
  <si>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</si>
  <si>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</si>
  <si>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</si>
  <si>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</si>
  <si>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</si>
  <si>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</si>
  <si>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</si>
  <si>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</si>
  <si>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</si>
  <si>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</si>
  <si>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</si>
  <si>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</si>
  <si>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</si>
  <si>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</si>
  <si>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</si>
  <si>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</si>
  <si>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</si>
  <si>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</si>
  <si>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</si>
  <si>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</si>
  <si>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</si>
  <si>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</si>
  <si>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</si>
  <si>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</si>
  <si>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</si>
  <si>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</si>
  <si>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</si>
  <si>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</si>
  <si>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</si>
  <si>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</si>
  <si>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</si>
  <si>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</si>
  <si>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</si>
  <si>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</si>
  <si>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</si>
  <si>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</si>
  <si>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</si>
  <si>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</si>
  <si>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</si>
  <si>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</si>
  <si>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</si>
  <si>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</si>
  <si>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</si>
  <si>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</si>
  <si>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</si>
  <si>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</si>
  <si>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</si>
  <si>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</si>
  <si>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</si>
  <si>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</si>
  <si>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</si>
  <si>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</si>
  <si>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</si>
  <si>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</si>
  <si>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</si>
  <si>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</si>
  <si>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</si>
  <si>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</si>
  <si>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</si>
  <si>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</si>
  <si>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</si>
  <si>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</si>
  <si>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</si>
  <si>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</si>
  <si>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</si>
  <si>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</si>
  <si>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</si>
  <si>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</si>
  <si>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</si>
  <si>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</si>
  <si>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</si>
  <si>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</si>
  <si>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</si>
  <si>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</si>
  <si>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</si>
  <si>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</si>
  <si>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</si>
  <si>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</si>
  <si>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</si>
  <si>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</si>
  <si>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</si>
  <si>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</si>
  <si>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</si>
  <si>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</si>
  <si>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</si>
  <si>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</si>
  <si>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</si>
  <si>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</si>
  <si>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</si>
  <si>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</si>
  <si>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</si>
  <si>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</si>
  <si>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</si>
  <si>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</si>
  <si>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</si>
  <si>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</si>
  <si>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</si>
  <si>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</si>
  <si>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</si>
  <si>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</si>
  <si>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</si>
  <si>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</si>
  <si>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</si>
  <si>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</si>
  <si>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</si>
  <si>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</si>
  <si>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</si>
  <si>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</si>
  <si>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</si>
  <si>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</si>
  <si>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</si>
  <si>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</si>
  <si>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</si>
  <si>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</si>
  <si>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</si>
  <si>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</si>
  <si>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</si>
  <si>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</si>
  <si>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</si>
  <si>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</si>
  <si>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</si>
  <si>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</si>
  <si>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</si>
  <si>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</si>
  <si>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</si>
  <si>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</si>
  <si>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</si>
  <si>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</si>
  <si>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</si>
  <si>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</si>
  <si>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</si>
  <si>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</si>
  <si>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</si>
  <si>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</si>
  <si>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</si>
  <si>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</si>
  <si>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</si>
  <si>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</si>
  <si>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</si>
  <si>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</si>
  <si>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</si>
  <si>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</si>
  <si>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</si>
  <si>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</si>
  <si>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</si>
  <si>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</si>
  <si>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</si>
  <si>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</si>
  <si>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</si>
  <si>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</si>
  <si>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</si>
  <si>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</si>
  <si>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</si>
  <si>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</si>
  <si>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</si>
  <si>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</si>
  <si>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</si>
  <si>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</si>
  <si>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</si>
  <si>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</si>
  <si>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</si>
  <si>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</si>
  <si>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</si>
  <si>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</si>
  <si>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</si>
  <si>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</si>
  <si>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</si>
  <si>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</si>
  <si>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</si>
  <si>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</si>
  <si>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</si>
  <si>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</si>
  <si>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</si>
  <si>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</si>
  <si>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</si>
  <si>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</si>
  <si>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</si>
  <si>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</si>
  <si>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</si>
  <si>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</si>
  <si>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</si>
  <si>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</si>
  <si>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</si>
  <si>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</si>
  <si>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</si>
  <si>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</si>
  <si>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</si>
  <si>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</si>
  <si>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</si>
  <si>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</si>
  <si>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</si>
  <si>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</si>
  <si>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</si>
  <si>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</si>
  <si>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</si>
  <si>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</si>
  <si>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</si>
  <si>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</si>
  <si>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</si>
  <si>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</si>
  <si>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</si>
  <si>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</si>
  <si>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</si>
  <si>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</si>
  <si>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</si>
  <si>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</si>
  <si>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</si>
  <si>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</si>
  <si>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</si>
  <si>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</si>
  <si>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</si>
  <si>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</si>
  <si>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</si>
  <si>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</si>
  <si>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</si>
  <si>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</si>
  <si>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</si>
  <si>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</si>
  <si>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</si>
  <si>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</si>
  <si>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</si>
  <si>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</si>
  <si>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</si>
  <si>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</si>
  <si>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</si>
  <si>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</si>
  <si>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</si>
  <si>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</si>
  <si>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</si>
  <si>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</si>
  <si>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</si>
  <si>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</si>
  <si>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</si>
  <si>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</si>
  <si>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</si>
  <si>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</si>
  <si>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</si>
  <si>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</si>
  <si>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</si>
  <si>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</si>
  <si>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</si>
  <si>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</si>
  <si>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</si>
  <si>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</si>
  <si>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</si>
  <si>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</si>
  <si>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</si>
  <si>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</si>
  <si>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</si>
  <si>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</si>
  <si>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</si>
  <si>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</si>
  <si>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</si>
  <si>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</si>
  <si>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</si>
  <si>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</si>
  <si>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</si>
  <si>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</si>
  <si>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</si>
  <si>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</si>
  <si>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</si>
  <si>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</si>
  <si>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</si>
  <si>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</si>
  <si>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</si>
  <si>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</si>
  <si>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</si>
  <si>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</si>
  <si>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</si>
  <si>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</si>
  <si>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</si>
  <si>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</si>
  <si>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</si>
  <si>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</si>
  <si>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</si>
  <si>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</si>
  <si>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</si>
  <si>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</si>
  <si>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</si>
  <si>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</si>
  <si>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</si>
  <si>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</si>
  <si>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</si>
  <si>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</si>
  <si>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</si>
  <si>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</si>
  <si>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</si>
  <si>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</si>
  <si>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</si>
  <si>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</si>
  <si>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</si>
  <si>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</si>
  <si>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</si>
  <si>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</si>
  <si>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</si>
  <si>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</si>
  <si>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</si>
  <si>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</si>
  <si>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</si>
  <si>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</si>
  <si>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</si>
  <si>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</si>
  <si>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</si>
  <si>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</si>
  <si>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</si>
  <si>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</si>
  <si>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</si>
  <si>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</si>
  <si>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</si>
  <si>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</si>
  <si>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</si>
  <si>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</si>
  <si>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</si>
  <si>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</si>
  <si>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</si>
  <si>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</si>
  <si>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</si>
  <si>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</si>
  <si>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</si>
  <si>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</si>
  <si>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</si>
  <si>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</si>
  <si>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</si>
  <si>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</si>
  <si>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</si>
  <si>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</si>
  <si>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</si>
  <si>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</si>
  <si>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</si>
  <si>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</si>
  <si>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</si>
  <si>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</si>
  <si>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</si>
  <si>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</si>
  <si>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</si>
  <si>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</si>
  <si>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</si>
  <si>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</si>
  <si>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</si>
  <si>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</si>
  <si>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</si>
  <si>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</si>
  <si>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</si>
  <si>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</si>
  <si>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</si>
  <si>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</si>
  <si>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</si>
  <si>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</si>
  <si>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</si>
  <si>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</si>
  <si>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</si>
  <si>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</si>
  <si>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</si>
  <si>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</si>
  <si>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</si>
  <si>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</si>
  <si>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</si>
  <si>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</si>
  <si>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</si>
  <si>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</si>
  <si>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</si>
  <si>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</si>
  <si>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</si>
  <si>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</si>
  <si>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</si>
  <si>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</si>
  <si>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</si>
  <si>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</si>
  <si>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</si>
  <si>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</si>
  <si>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</si>
  <si>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</si>
  <si>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</si>
  <si>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</si>
  <si>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</si>
  <si>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</si>
  <si>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</si>
  <si>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</si>
  <si>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</si>
  <si>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</si>
  <si>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</si>
  <si>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</si>
  <si>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</si>
  <si>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</si>
  <si>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</si>
  <si>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</si>
  <si>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</si>
  <si>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</si>
  <si>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</si>
  <si>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</si>
  <si>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</si>
  <si>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</si>
  <si>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</si>
  <si>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</si>
  <si>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</si>
  <si>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</si>
  <si>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</si>
  <si>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</si>
  <si>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</si>
  <si>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</si>
  <si>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</si>
  <si>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</si>
  <si>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</si>
  <si>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</si>
  <si>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</si>
  <si>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</si>
  <si>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</si>
  <si>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</si>
  <si>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</si>
  <si>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</si>
  <si>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</si>
  <si>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</si>
  <si>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</si>
  <si>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</si>
  <si>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</si>
  <si>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</si>
  <si>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</si>
  <si>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</si>
  <si>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</si>
  <si>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</si>
  <si>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</si>
  <si>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</si>
  <si>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</si>
  <si>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</si>
  <si>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</si>
  <si>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</si>
  <si>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</si>
  <si>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</si>
  <si>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</si>
  <si>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</si>
  <si>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</si>
  <si>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</si>
  <si>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</si>
  <si>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</si>
  <si>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</si>
  <si>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</si>
  <si>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</si>
  <si>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</si>
  <si>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</si>
  <si>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</si>
  <si>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</si>
  <si>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</si>
  <si>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</si>
  <si>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</si>
  <si>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</si>
  <si>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</si>
  <si>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</si>
  <si>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</si>
  <si>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</si>
  <si>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</si>
  <si>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</si>
  <si>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</si>
  <si>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</si>
  <si>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</si>
  <si>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</si>
  <si>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</si>
  <si>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</si>
  <si>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</si>
  <si>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</si>
  <si>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</si>
  <si>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</si>
  <si>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</si>
  <si>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</si>
  <si>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</si>
  <si>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</si>
  <si>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</si>
  <si>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</si>
  <si>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</si>
  <si>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</si>
  <si>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</si>
  <si>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</si>
  <si>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</si>
  <si>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</si>
  <si>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</si>
  <si>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</si>
  <si>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</si>
  <si>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</si>
  <si>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</si>
  <si>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</si>
  <si>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</si>
  <si>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</si>
  <si>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</si>
  <si>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</si>
  <si>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</si>
  <si>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</si>
  <si>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</si>
  <si>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</si>
  <si>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</si>
  <si>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</si>
  <si>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</si>
  <si>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</si>
  <si>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</si>
  <si>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</si>
  <si>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</si>
  <si>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</si>
  <si>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</si>
  <si>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</si>
  <si>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</si>
  <si>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</si>
  <si>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</si>
  <si>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</si>
  <si>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</si>
  <si>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</si>
  <si>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</si>
  <si>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</si>
  <si>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</si>
  <si>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</si>
  <si>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</si>
  <si>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</si>
  <si>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</si>
  <si>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</si>
  <si>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</si>
  <si>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</si>
  <si>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</si>
  <si>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</si>
  <si>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</si>
  <si>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</si>
  <si>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</si>
  <si>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</si>
  <si>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</si>
  <si>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</si>
  <si>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</si>
  <si>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</si>
  <si>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</si>
  <si>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</si>
  <si>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</si>
  <si>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</si>
  <si>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</si>
  <si>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</si>
  <si>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</si>
  <si>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</si>
  <si>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</si>
  <si>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</si>
  <si>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</si>
  <si>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</si>
  <si>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</si>
  <si>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</si>
  <si>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</si>
  <si>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</si>
  <si>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</si>
  <si>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</si>
  <si>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</si>
  <si>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</si>
  <si>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</si>
  <si>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</si>
  <si>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</si>
  <si>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</si>
  <si>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</si>
  <si>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</si>
  <si>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</si>
  <si>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</si>
  <si>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</si>
  <si>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</si>
  <si>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</si>
  <si>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</si>
  <si>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</si>
  <si>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</si>
  <si>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</si>
  <si>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</si>
  <si>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</si>
  <si>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</si>
  <si>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</si>
  <si>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</si>
  <si>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</si>
  <si>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</si>
  <si>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</si>
  <si>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</si>
  <si>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</si>
  <si>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</si>
  <si>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</si>
  <si>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</si>
  <si>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</si>
  <si>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</si>
  <si>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</si>
  <si>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</si>
  <si>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</si>
  <si>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</si>
  <si>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</si>
  <si>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</si>
  <si>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</si>
  <si>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</si>
  <si>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</si>
  <si>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</si>
  <si>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</si>
  <si>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</si>
  <si>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</si>
  <si>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</si>
  <si>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</si>
  <si>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</si>
  <si>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</si>
  <si>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</si>
  <si>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</si>
  <si>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</si>
  <si>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</si>
  <si>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</si>
  <si>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</si>
  <si>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</si>
  <si>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</si>
  <si>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</si>
  <si>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</si>
  <si>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</si>
  <si>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</si>
  <si>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</si>
  <si>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</si>
  <si>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</si>
  <si>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</si>
  <si>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</si>
  <si>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</si>
  <si>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</si>
  <si>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</si>
  <si>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</si>
  <si>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</si>
  <si>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</si>
  <si>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</si>
  <si>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</si>
  <si>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</si>
  <si>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</si>
  <si>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</si>
  <si>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</si>
  <si>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</si>
  <si>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</si>
  <si>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</si>
  <si>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</si>
  <si>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</si>
  <si>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</si>
  <si>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</si>
  <si>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</si>
  <si>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</si>
  <si>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</si>
  <si>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</si>
  <si>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</si>
  <si>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</si>
  <si>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</si>
  <si>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</si>
  <si>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</si>
  <si>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</si>
  <si>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</si>
  <si>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</si>
  <si>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</si>
  <si>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</si>
  <si>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</si>
  <si>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</si>
  <si>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</si>
  <si>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</si>
  <si>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</si>
  <si>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</si>
  <si>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</si>
  <si>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</si>
  <si>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</si>
  <si>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</si>
  <si>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</si>
  <si>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</si>
  <si>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</si>
  <si>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</si>
  <si>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</si>
  <si>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</si>
  <si>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</si>
  <si>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</si>
  <si>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</si>
  <si>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</si>
  <si>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</si>
  <si>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</si>
  <si>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</si>
  <si>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</si>
  <si>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</si>
  <si>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</si>
  <si>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</si>
  <si>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</si>
  <si>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</si>
  <si>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</si>
  <si>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</si>
  <si>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</si>
  <si>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</si>
  <si>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</si>
  <si>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</si>
  <si>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</si>
  <si>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</si>
  <si>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</si>
  <si>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</si>
  <si>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</si>
  <si>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</si>
  <si>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</si>
  <si>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</si>
  <si>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</si>
  <si>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</si>
  <si>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</si>
  <si>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</si>
  <si>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</si>
  <si>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</si>
  <si>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</si>
  <si>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</si>
  <si>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</si>
  <si>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</si>
  <si>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</si>
  <si>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</si>
  <si>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</si>
  <si>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</si>
  <si>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</si>
  <si>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</si>
  <si>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</si>
  <si>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</si>
  <si>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</si>
  <si>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</si>
  <si>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</si>
  <si>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</si>
  <si>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</si>
  <si>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</si>
  <si>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</si>
  <si>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</si>
  <si>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</si>
  <si>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</si>
  <si>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</si>
  <si>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</si>
  <si>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</si>
  <si>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</si>
  <si>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</si>
  <si>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</si>
  <si>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</si>
  <si>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</si>
  <si>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</si>
  <si>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</si>
  <si>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</si>
  <si>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</si>
  <si>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</si>
  <si>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</si>
  <si>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</si>
  <si>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</si>
  <si>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</si>
  <si>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</si>
  <si>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</si>
  <si>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</si>
  <si>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</si>
  <si>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</si>
  <si>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</si>
  <si>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</si>
  <si>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</si>
  <si>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</si>
  <si>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</si>
  <si>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</si>
  <si>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</si>
  <si>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</si>
  <si>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</si>
  <si>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</si>
  <si>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</si>
  <si>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</si>
  <si>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</si>
  <si>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</si>
  <si>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</si>
  <si>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</si>
  <si>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</si>
  <si>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</si>
  <si>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</si>
  <si>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</si>
  <si>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</si>
  <si>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</si>
  <si>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</si>
  <si>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</si>
  <si>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</si>
  <si>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</si>
  <si>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</si>
  <si>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</si>
  <si>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</si>
  <si>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</si>
  <si>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</si>
  <si>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</si>
  <si>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</si>
  <si>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</si>
  <si>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</si>
  <si>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</si>
  <si>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</si>
  <si>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</si>
  <si>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</si>
  <si>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</si>
  <si>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</si>
  <si>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</si>
  <si>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</si>
  <si>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</si>
  <si>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</si>
  <si>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</si>
  <si>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</si>
  <si>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</si>
  <si>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</si>
  <si>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</si>
  <si>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</si>
  <si>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</si>
  <si>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</si>
  <si>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</si>
  <si>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</si>
  <si>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</si>
  <si>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</si>
  <si>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</si>
  <si>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</si>
  <si>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</si>
  <si>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</si>
  <si>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</si>
  <si>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</si>
  <si>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</si>
  <si>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</si>
  <si>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</si>
  <si>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</si>
  <si>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</si>
  <si>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</si>
  <si>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</si>
  <si>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</si>
  <si>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</si>
  <si>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</si>
  <si>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</si>
  <si>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</si>
  <si>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</si>
  <si>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</si>
  <si>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</si>
  <si>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</si>
  <si>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</si>
  <si>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</si>
  <si>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</si>
  <si>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</si>
  <si>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</si>
  <si>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</si>
  <si>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</si>
  <si>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</si>
  <si>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</si>
  <si>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</si>
  <si>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</si>
  <si>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</si>
  <si>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</si>
  <si>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</si>
  <si>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</si>
  <si>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</si>
  <si>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</si>
  <si>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</si>
  <si>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</si>
  <si>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</si>
  <si>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</si>
  <si>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</si>
  <si>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</si>
  <si>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</si>
  <si>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</si>
  <si>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</si>
  <si>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</si>
  <si>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</si>
  <si>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</si>
  <si>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</si>
  <si>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</si>
  <si>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</si>
  <si>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</si>
  <si>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</si>
  <si>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</si>
  <si>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</si>
  <si>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</si>
  <si>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</si>
  <si>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</si>
  <si>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</si>
  <si>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</si>
  <si>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</si>
  <si>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</si>
  <si>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</si>
  <si>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</si>
  <si>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</si>
  <si>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</si>
  <si>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</si>
  <si>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</si>
  <si>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</si>
  <si>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</si>
  <si>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</si>
  <si>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</si>
  <si>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</si>
  <si>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</si>
  <si>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</si>
  <si>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</si>
  <si>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</si>
  <si>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</si>
  <si>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</si>
  <si>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</si>
  <si>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</si>
  <si>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</si>
  <si>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</si>
  <si>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</si>
  <si>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</si>
  <si>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</si>
  <si>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</si>
  <si>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</si>
  <si>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</si>
  <si>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</si>
  <si>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</si>
  <si>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</si>
  <si>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</si>
  <si>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</si>
  <si>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</si>
  <si>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</si>
  <si>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</si>
  <si>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</si>
  <si>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</si>
  <si>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</si>
  <si>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</si>
  <si>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</si>
  <si>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</si>
  <si>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</si>
  <si>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</si>
  <si>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</si>
  <si>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</si>
  <si>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</si>
  <si>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</si>
  <si>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</si>
  <si>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</si>
  <si>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</si>
  <si>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</si>
  <si>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</si>
  <si>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</si>
  <si>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</si>
  <si>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</si>
  <si>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</si>
  <si>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</si>
  <si>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</si>
  <si>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</si>
  <si>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</si>
  <si>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</si>
  <si>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</si>
  <si>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</si>
  <si>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</si>
  <si>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</si>
  <si>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</si>
  <si>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</si>
  <si>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</si>
  <si>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</si>
  <si>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</si>
  <si>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</si>
  <si>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</si>
  <si>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</si>
  <si>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</si>
  <si>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</si>
  <si>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</si>
  <si>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</si>
  <si>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</si>
  <si>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</si>
  <si>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</si>
  <si>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</si>
  <si>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</si>
  <si>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</si>
  <si>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</si>
  <si>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</si>
  <si>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</si>
  <si>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</si>
  <si>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</si>
  <si>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</si>
  <si>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</si>
  <si>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</si>
  <si>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</si>
  <si>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</si>
  <si>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</si>
  <si>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</si>
  <si>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</si>
  <si>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</si>
  <si>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</si>
  <si>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</si>
  <si>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</si>
  <si>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</si>
  <si>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</si>
  <si>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</si>
  <si>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</si>
  <si>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</si>
  <si>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</si>
  <si>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</si>
  <si>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</si>
  <si>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</si>
  <si>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</si>
  <si>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</si>
  <si>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</si>
  <si>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</si>
  <si>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</si>
  <si>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</si>
  <si>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</si>
  <si>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</si>
  <si>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</si>
  <si>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</si>
  <si>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</si>
  <si>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</si>
  <si>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</si>
  <si>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</si>
  <si>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</si>
  <si>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</si>
  <si>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</si>
  <si>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</si>
  <si>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</si>
  <si>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</si>
  <si>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</si>
  <si>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</si>
  <si>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</si>
  <si>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</si>
  <si>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</si>
  <si>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</si>
  <si>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</si>
  <si>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</si>
  <si>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</si>
  <si>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</si>
  <si>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</si>
  <si>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</si>
  <si>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</si>
  <si>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</si>
  <si>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</si>
  <si>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</si>
  <si>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</si>
  <si>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</si>
  <si>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</si>
  <si>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</si>
  <si>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</si>
  <si>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</si>
  <si>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</si>
  <si>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</si>
  <si>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</si>
  <si>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</si>
  <si>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</si>
  <si>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</si>
  <si>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</si>
  <si>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</si>
  <si>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</si>
  <si>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</si>
  <si>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</si>
  <si>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</si>
  <si>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</si>
  <si>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</si>
  <si>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</si>
  <si>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</si>
  <si>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</si>
  <si>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</si>
  <si>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</si>
  <si>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</si>
  <si>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</si>
  <si>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</si>
  <si>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</si>
  <si>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</si>
  <si>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</si>
  <si>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</si>
  <si>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</si>
  <si>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</si>
  <si>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</si>
  <si>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</si>
  <si>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</si>
  <si>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</si>
  <si>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</si>
  <si>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</si>
  <si>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</si>
  <si>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</si>
  <si>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</si>
  <si>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</si>
  <si>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</si>
  <si>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</si>
  <si>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</si>
  <si>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</si>
  <si>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</si>
  <si>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</si>
  <si>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</si>
  <si>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</si>
  <si>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</si>
  <si>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</si>
  <si>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</si>
  <si>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</si>
  <si>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</si>
  <si>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</si>
  <si>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</si>
  <si>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</si>
  <si>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</si>
  <si>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</si>
  <si>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</si>
  <si>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</si>
  <si>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</si>
  <si>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</si>
  <si>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</si>
  <si>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</si>
  <si>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</si>
  <si>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</si>
  <si>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</si>
  <si>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</si>
  <si>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</si>
  <si>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</si>
  <si>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</si>
  <si>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</si>
  <si>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</si>
  <si>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</si>
  <si>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</si>
  <si>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</si>
  <si>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</si>
  <si>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</si>
  <si>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</si>
  <si>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</si>
  <si>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</si>
  <si>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</si>
  <si>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</si>
  <si>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</si>
  <si>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</si>
  <si>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</si>
  <si>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</si>
  <si>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</si>
  <si>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</si>
  <si>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</si>
  <si>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</si>
  <si>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</si>
  <si>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</si>
  <si>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</si>
  <si>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</si>
  <si>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</si>
  <si>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</si>
  <si>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</si>
  <si>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</si>
  <si>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</si>
  <si>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</si>
  <si>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</si>
  <si>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</si>
  <si>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</si>
  <si>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</si>
  <si>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</si>
  <si>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</si>
  <si>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</si>
  <si>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</si>
  <si>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</si>
  <si>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</si>
  <si>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</si>
  <si>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</si>
  <si>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</si>
  <si>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</si>
  <si>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</si>
  <si>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</si>
  <si>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</si>
  <si>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</si>
  <si>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</si>
  <si>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</si>
  <si>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</si>
  <si>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</si>
  <si>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</si>
  <si>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</si>
  <si>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</si>
  <si>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</si>
  <si>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</si>
  <si>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</si>
  <si>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</si>
  <si>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</si>
  <si>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</si>
  <si>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</si>
  <si>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</si>
  <si>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</si>
  <si>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</si>
  <si>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</si>
  <si>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</si>
  <si>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</si>
  <si>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</si>
  <si>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</si>
  <si>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</si>
  <si>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</si>
  <si>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</si>
  <si>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</si>
  <si>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</si>
  <si>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</si>
  <si>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</si>
  <si>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</si>
  <si>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</si>
  <si>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</si>
  <si>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</si>
  <si>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</si>
  <si>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</si>
  <si>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</si>
  <si>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</si>
  <si>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</si>
  <si>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</si>
  <si>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</si>
  <si>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</si>
  <si>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</si>
  <si>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</si>
  <si>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</si>
  <si>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</si>
  <si>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</si>
  <si>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</si>
  <si>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</si>
  <si>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</si>
  <si>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</si>
  <si>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</si>
  <si>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</si>
  <si>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</si>
  <si>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</si>
  <si>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</si>
  <si>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</si>
  <si>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</si>
  <si>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</si>
  <si>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</si>
  <si>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</si>
  <si>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</si>
  <si>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</si>
  <si>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</si>
  <si>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</si>
  <si>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</si>
  <si>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</si>
  <si>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</si>
  <si>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</si>
  <si>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</si>
  <si>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</si>
  <si>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</si>
  <si>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</si>
  <si>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</si>
  <si>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</si>
  <si>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</si>
  <si>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</si>
  <si>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</si>
  <si>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</si>
  <si>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</si>
  <si>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</si>
  <si>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</si>
  <si>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</si>
  <si>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</si>
  <si>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</si>
  <si>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</si>
  <si>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</si>
  <si>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</si>
  <si>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</si>
  <si>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</si>
  <si>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</si>
  <si>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</si>
  <si>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</si>
  <si>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</si>
  <si>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</si>
  <si>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</si>
  <si>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</si>
  <si>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</si>
  <si>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</si>
  <si>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</si>
  <si>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</si>
  <si>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</si>
  <si>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</si>
  <si>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</si>
  <si>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</si>
  <si>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</si>
  <si>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</si>
  <si>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</si>
  <si>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</si>
  <si>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</si>
  <si>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</si>
  <si>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</si>
  <si>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</si>
  <si>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</si>
  <si>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</si>
  <si>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</si>
  <si>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</si>
  <si>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</si>
  <si>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</si>
  <si>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</si>
  <si>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</si>
  <si>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</si>
  <si>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</si>
  <si>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</si>
  <si>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</si>
  <si>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</si>
  <si>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</si>
  <si>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</si>
  <si>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</si>
  <si>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</si>
  <si>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</si>
  <si>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</si>
  <si>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</si>
  <si>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</si>
  <si>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</si>
  <si>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</si>
  <si>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</si>
  <si>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</si>
  <si>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</si>
  <si>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</si>
  <si>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</si>
  <si>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</si>
  <si>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</si>
  <si>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</si>
  <si>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</si>
  <si>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</si>
  <si>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</si>
  <si>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</si>
  <si>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</si>
  <si>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</si>
  <si>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</si>
  <si>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</si>
  <si>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</si>
  <si>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</si>
  <si>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</si>
  <si>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</si>
  <si>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</si>
  <si>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</si>
  <si>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</si>
  <si>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</si>
  <si>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</si>
  <si>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</si>
  <si>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</si>
  <si>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</si>
  <si>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</si>
  <si>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</si>
  <si>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</si>
  <si>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</si>
  <si>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</si>
  <si>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</si>
  <si>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</si>
  <si>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</si>
  <si>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</si>
  <si>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</si>
  <si>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</si>
  <si>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</si>
  <si>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</si>
  <si>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</si>
  <si>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</si>
  <si>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</si>
  <si>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</si>
  <si>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</si>
  <si>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</si>
  <si>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</si>
  <si>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</si>
  <si>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</si>
  <si>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</si>
  <si>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</si>
  <si>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</si>
  <si>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</si>
  <si>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</si>
  <si>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</si>
  <si>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</si>
  <si>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</si>
  <si>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</si>
  <si>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</si>
  <si>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</si>
  <si>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</si>
  <si>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</si>
  <si>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</si>
  <si>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</si>
  <si>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</si>
  <si>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</si>
  <si>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</si>
  <si>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</si>
  <si>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</si>
  <si>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</si>
  <si>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</si>
  <si>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</si>
  <si>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</si>
  <si>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</si>
  <si>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</si>
  <si>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</si>
  <si>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</si>
  <si>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</si>
  <si>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</si>
  <si>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</si>
  <si>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</si>
  <si>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</si>
  <si>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</si>
  <si>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</si>
  <si>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</si>
  <si>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</si>
  <si>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</si>
  <si>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</si>
  <si>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</si>
  <si>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</si>
  <si>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</si>
  <si>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</si>
  <si>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</si>
  <si>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</si>
  <si>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</si>
  <si>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</si>
  <si>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</si>
  <si>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</si>
  <si>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</si>
  <si>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</si>
  <si>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</si>
  <si>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</si>
  <si>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</si>
  <si>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</si>
  <si>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</si>
  <si>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</si>
  <si>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</si>
  <si>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</si>
  <si>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</si>
  <si>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</si>
  <si>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</si>
  <si>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</si>
  <si>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</si>
  <si>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</si>
  <si>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</si>
  <si>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</si>
  <si>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</si>
  <si>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</si>
  <si>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</si>
  <si>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</si>
  <si>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</si>
  <si>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</si>
  <si>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</si>
  <si>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</si>
  <si>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</si>
  <si>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</si>
  <si>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</si>
  <si>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</si>
  <si>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</si>
  <si>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</si>
  <si>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</si>
  <si>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</si>
  <si>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</si>
  <si>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</si>
  <si>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</si>
  <si>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</si>
  <si>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</si>
  <si>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</si>
  <si>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</si>
  <si>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</si>
  <si>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</si>
  <si>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</si>
  <si>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</si>
  <si>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</si>
  <si>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</si>
  <si>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</si>
  <si>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</si>
  <si>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</si>
  <si>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</si>
  <si>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</si>
  <si>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</si>
  <si>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</si>
  <si>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</si>
  <si>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</si>
  <si>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</si>
  <si>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</si>
  <si>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</si>
  <si>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</si>
  <si>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</si>
  <si>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</si>
  <si>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</si>
  <si>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</si>
  <si>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</si>
  <si>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</si>
  <si>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</si>
  <si>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</si>
  <si>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</si>
  <si>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</si>
  <si>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</si>
  <si>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</si>
  <si>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</si>
  <si>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</si>
  <si>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</si>
  <si>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</si>
  <si>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</si>
  <si>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</si>
  <si>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</si>
  <si>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</si>
  <si>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</si>
  <si>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</si>
  <si>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</si>
  <si>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</si>
  <si>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</si>
  <si>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</si>
  <si>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</si>
  <si>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</si>
  <si>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</si>
  <si>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</si>
  <si>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</si>
  <si>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</si>
  <si>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</si>
  <si>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</si>
  <si>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</si>
  <si>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</si>
  <si>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</si>
  <si>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</si>
  <si>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</si>
  <si>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</si>
  <si>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</si>
  <si>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</si>
  <si>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</si>
  <si>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</si>
  <si>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</si>
  <si>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</si>
  <si>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</si>
  <si>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</si>
  <si>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</si>
  <si>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</si>
  <si>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</si>
  <si>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</si>
  <si>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</si>
  <si>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</si>
  <si>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</si>
  <si>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</si>
  <si>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</si>
  <si>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</si>
  <si>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</si>
  <si>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</si>
  <si>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</si>
  <si>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</si>
  <si>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</si>
  <si>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</si>
  <si>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</si>
  <si>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</si>
  <si>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</si>
  <si>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</si>
  <si>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</si>
  <si>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</si>
  <si>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</si>
  <si>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</si>
  <si>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</si>
  <si>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</si>
  <si>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</si>
  <si>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</si>
  <si>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</si>
  <si>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</si>
  <si>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</si>
  <si>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</si>
  <si>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</si>
  <si>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</si>
  <si>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</si>
  <si>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</si>
  <si>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</si>
  <si>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</si>
  <si>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</si>
  <si>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</si>
  <si>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</si>
  <si>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</si>
  <si>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</si>
  <si>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</si>
  <si>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</si>
  <si>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</si>
  <si>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</si>
  <si>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</si>
  <si>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</si>
  <si>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</si>
  <si>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</si>
  <si>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</si>
  <si>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</si>
  <si>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</si>
  <si>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</si>
  <si>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</si>
  <si>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</si>
  <si>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</si>
  <si>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</si>
  <si>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</si>
  <si>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</si>
  <si>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</si>
  <si>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</si>
  <si>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</si>
  <si>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</si>
  <si>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</si>
  <si>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</si>
  <si>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</si>
  <si>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</si>
  <si>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</si>
  <si>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</si>
  <si>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</si>
  <si>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</si>
  <si>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</si>
  <si>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</si>
  <si>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</si>
  <si>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</si>
  <si>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</si>
  <si>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</si>
  <si>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</si>
  <si>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</si>
  <si>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</si>
  <si>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</si>
  <si>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</si>
  <si>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</si>
  <si>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</si>
  <si>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</si>
  <si>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</si>
  <si>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</si>
  <si>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</si>
  <si>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</si>
  <si>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</si>
  <si>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</si>
  <si>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</si>
  <si>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</si>
  <si>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</si>
  <si>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</si>
  <si>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</si>
  <si>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</si>
  <si>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</si>
  <si>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</si>
  <si>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</si>
  <si>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</si>
  <si>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</si>
  <si>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</si>
  <si>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</si>
  <si>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</si>
  <si>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</si>
  <si>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</si>
  <si>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</si>
  <si>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</si>
  <si>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</si>
  <si>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</si>
  <si>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</si>
  <si>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</si>
  <si>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</si>
  <si>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</si>
  <si>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</si>
  <si>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</si>
  <si>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</si>
  <si>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</si>
  <si>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</si>
  <si>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</si>
  <si>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</si>
  <si>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</si>
  <si>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</si>
  <si>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</si>
  <si>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</si>
  <si>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</si>
  <si>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</si>
  <si>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</si>
  <si>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</si>
  <si>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</si>
  <si>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</si>
  <si>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</si>
  <si>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</si>
  <si>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</si>
  <si>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</si>
  <si>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</si>
  <si>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</si>
  <si>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</si>
  <si>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</si>
  <si>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</si>
  <si>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</si>
  <si>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</si>
  <si>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</si>
  <si>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</si>
  <si>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</si>
  <si>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</si>
  <si>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</si>
  <si>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</si>
  <si>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</si>
  <si>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</si>
  <si>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</si>
  <si>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</si>
  <si>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</si>
  <si>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</si>
  <si>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</si>
  <si>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</si>
  <si>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</si>
  <si>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</si>
  <si>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</si>
  <si>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</si>
  <si>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</si>
  <si>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</si>
  <si>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</si>
  <si>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</si>
  <si>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</si>
  <si>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</si>
  <si>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</si>
  <si>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</si>
  <si>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</si>
  <si>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</si>
  <si>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</si>
  <si>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</si>
  <si>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</si>
  <si>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</si>
  <si>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</si>
  <si>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</si>
  <si>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</si>
  <si>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</si>
  <si>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</si>
  <si>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</si>
  <si>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</si>
  <si>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</si>
  <si>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</si>
  <si>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</si>
  <si>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</si>
  <si>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</si>
  <si>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</si>
  <si>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</si>
  <si>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</si>
  <si>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</si>
  <si>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</si>
  <si>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</si>
  <si>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</si>
  <si>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</si>
  <si>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</si>
  <si>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</si>
  <si>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</si>
  <si>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</si>
  <si>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</si>
  <si>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</si>
  <si>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</si>
  <si>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</si>
  <si>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</si>
  <si>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</si>
  <si>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</si>
  <si>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</si>
  <si>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</si>
  <si>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</si>
  <si>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</si>
  <si>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</si>
  <si>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</si>
  <si>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</si>
  <si>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</si>
  <si>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</si>
  <si>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</si>
  <si>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</si>
  <si>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</si>
  <si>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</si>
  <si>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</si>
  <si>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</si>
  <si>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</si>
  <si>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</si>
  <si>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</si>
  <si>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</si>
  <si>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</si>
  <si>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</si>
  <si>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</si>
  <si>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</si>
  <si>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</si>
  <si>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</si>
  <si>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</si>
  <si>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</si>
  <si>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</si>
  <si>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</si>
  <si>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</si>
  <si>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</si>
  <si>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</si>
  <si>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</si>
  <si>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</si>
  <si>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</si>
  <si>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</si>
  <si>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</si>
  <si>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</si>
  <si>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</si>
  <si>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</si>
  <si>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</si>
  <si>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</si>
  <si>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</si>
  <si>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</si>
  <si>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</si>
  <si>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</si>
  <si>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</si>
  <si>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</si>
  <si>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</si>
  <si>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</si>
  <si>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</si>
  <si>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</si>
  <si>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</si>
  <si>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</si>
  <si>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</si>
  <si>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</si>
  <si>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</si>
  <si>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</si>
  <si>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</si>
  <si>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</si>
  <si>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</si>
  <si>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</si>
  <si>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</si>
  <si>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</si>
  <si>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</si>
  <si>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</si>
  <si>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</si>
  <si>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</si>
  <si>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</si>
  <si>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</si>
  <si>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</si>
  <si>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</si>
  <si>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</si>
  <si>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</si>
  <si>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</si>
  <si>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</si>
  <si>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</si>
  <si>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</si>
  <si>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</si>
  <si>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</si>
  <si>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</si>
  <si>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</si>
  <si>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</si>
  <si>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</si>
  <si>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</si>
  <si>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</si>
  <si>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</si>
  <si>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</si>
  <si>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</si>
  <si>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</si>
  <si>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</si>
  <si>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</si>
  <si>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</si>
  <si>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</si>
  <si>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</si>
  <si>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</si>
  <si>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</si>
  <si>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</si>
  <si>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</si>
  <si>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</si>
  <si>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</si>
  <si>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</si>
  <si>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</si>
  <si>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</si>
  <si>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</si>
  <si>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</si>
  <si>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</si>
  <si>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</si>
  <si>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</si>
  <si>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</si>
  <si>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</si>
  <si>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</si>
  <si>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</si>
  <si>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</si>
  <si>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</si>
  <si>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</si>
  <si>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</si>
  <si>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</si>
  <si>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</si>
  <si>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</si>
  <si>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</si>
  <si>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</si>
  <si>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</si>
  <si>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</si>
  <si>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</si>
  <si>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</si>
  <si>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</si>
  <si>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</si>
  <si>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</si>
  <si>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</si>
  <si>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</si>
  <si>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</si>
  <si>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</si>
  <si>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</si>
  <si>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</si>
  <si>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</si>
  <si>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</si>
  <si>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</si>
  <si>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</si>
  <si>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</si>
  <si>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</si>
  <si>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</si>
  <si>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</si>
  <si>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</si>
  <si>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</si>
  <si>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</si>
  <si>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</si>
  <si>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</si>
  <si>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</si>
  <si>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</si>
  <si>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</si>
  <si>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</si>
  <si>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</si>
  <si>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</si>
  <si>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</si>
  <si>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</si>
  <si>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</si>
  <si>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</si>
  <si>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</si>
  <si>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</si>
  <si>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</si>
  <si>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</si>
  <si>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</si>
  <si>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</si>
  <si>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</si>
  <si>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</si>
  <si>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</si>
  <si>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</si>
  <si>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</si>
  <si>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</si>
  <si>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</si>
  <si>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</si>
  <si>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</si>
  <si>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</si>
  <si>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</si>
  <si>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</si>
  <si>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</si>
  <si>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</si>
  <si>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</si>
  <si>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</si>
  <si>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</si>
  <si>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</si>
  <si>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</si>
  <si>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</si>
  <si>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</si>
  <si>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</si>
  <si>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</si>
  <si>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</si>
  <si>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</si>
  <si>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</si>
  <si>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</si>
  <si>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</si>
  <si>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</si>
  <si>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</si>
  <si>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</si>
  <si>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</si>
  <si>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</si>
  <si>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</si>
  <si>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</si>
  <si>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</si>
  <si>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</si>
  <si>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</si>
  <si>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</si>
  <si>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</si>
  <si>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</si>
  <si>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</si>
  <si>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</si>
  <si>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</si>
  <si>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</si>
  <si>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</si>
  <si>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</si>
  <si>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</si>
  <si>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</si>
  <si>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</si>
  <si>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</si>
  <si>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</si>
  <si>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</si>
  <si>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</si>
  <si>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</si>
  <si>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</si>
  <si>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</si>
  <si>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</si>
  <si>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</si>
  <si>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</si>
  <si>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</si>
  <si>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</si>
  <si>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</si>
  <si>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</si>
  <si>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</si>
  <si>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</si>
  <si>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</si>
  <si>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</si>
  <si>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</si>
  <si>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</si>
  <si>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</si>
  <si>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</si>
  <si>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</si>
  <si>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</si>
  <si>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</si>
  <si>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</si>
  <si>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</si>
  <si>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</si>
  <si>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</si>
  <si>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</si>
  <si>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</si>
  <si>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</si>
  <si>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</si>
  <si>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</si>
  <si>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</si>
  <si>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</si>
  <si>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</si>
  <si>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</si>
  <si>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</si>
  <si>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</si>
  <si>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</si>
  <si>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</si>
  <si>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</si>
  <si>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</si>
  <si>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</si>
  <si>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</si>
  <si>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</si>
  <si>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</si>
  <si>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</si>
  <si>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</si>
  <si>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</si>
  <si>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</si>
  <si>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</si>
  <si>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</si>
  <si>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</si>
  <si>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</si>
  <si>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</si>
  <si>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</si>
  <si>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</si>
  <si>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</si>
  <si>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</si>
  <si>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</si>
  <si>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</si>
  <si>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</si>
  <si>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</si>
  <si>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</si>
  <si>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</si>
  <si>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</si>
  <si>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</si>
  <si>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</si>
  <si>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</si>
  <si>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</si>
  <si>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</si>
  <si>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</si>
  <si>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</si>
  <si>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</si>
  <si>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</si>
  <si>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</si>
  <si>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</si>
  <si>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</si>
  <si>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</si>
  <si>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</si>
  <si>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</si>
  <si>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</si>
  <si>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</si>
  <si>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</si>
  <si>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</si>
  <si>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</si>
  <si>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</si>
  <si>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</si>
  <si>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</si>
  <si>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</si>
  <si>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</si>
  <si>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</si>
  <si>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</si>
  <si>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</si>
  <si>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</si>
  <si>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</si>
  <si>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</si>
  <si>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</si>
  <si>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</si>
  <si>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</si>
  <si>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</si>
  <si>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</si>
  <si>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</si>
  <si>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</si>
  <si>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</si>
  <si>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</si>
  <si>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</si>
  <si>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</si>
  <si>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</si>
  <si>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</si>
  <si>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</si>
  <si>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</si>
  <si>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</si>
  <si>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</si>
  <si>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</si>
  <si>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</si>
  <si>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</si>
  <si>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</si>
  <si>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</si>
  <si>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</si>
  <si>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</si>
  <si>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</si>
  <si>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</si>
  <si>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</si>
  <si>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</si>
  <si>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</si>
  <si>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</si>
  <si>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</si>
  <si>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</si>
  <si>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</si>
  <si>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</si>
  <si>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</si>
  <si>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</si>
  <si>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</si>
  <si>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</si>
  <si>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</si>
  <si>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</si>
  <si>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</si>
  <si>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</si>
  <si>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</si>
  <si>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</si>
  <si>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</si>
  <si>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</si>
  <si>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</si>
  <si>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</si>
  <si>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</si>
  <si>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</si>
  <si>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</si>
  <si>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</si>
  <si>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</si>
  <si>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</si>
  <si>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</si>
  <si>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</si>
  <si>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</si>
  <si>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</si>
  <si>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</si>
  <si>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</si>
  <si>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</si>
  <si>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</si>
  <si>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</si>
  <si>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</si>
  <si>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</si>
  <si>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</si>
  <si>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</si>
  <si>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</si>
  <si>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</si>
  <si>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</si>
  <si>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</si>
  <si>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</si>
  <si>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</si>
  <si>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</si>
  <si>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</si>
  <si>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</si>
  <si>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</si>
  <si>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</si>
  <si>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</si>
  <si>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</si>
  <si>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</si>
  <si>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</si>
  <si>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</si>
  <si>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</si>
  <si>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</si>
  <si>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</si>
  <si>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</si>
  <si>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</si>
  <si>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</si>
  <si>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</si>
  <si>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</si>
  <si>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</si>
  <si>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</si>
  <si>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</si>
  <si>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</si>
  <si>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</si>
  <si>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</si>
  <si>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</si>
  <si>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</si>
  <si>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</si>
  <si>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</si>
  <si>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</si>
  <si>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</si>
  <si>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</si>
  <si>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</si>
  <si>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</si>
  <si>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</si>
  <si>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</si>
  <si>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</si>
  <si>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</si>
  <si>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</si>
  <si>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</si>
  <si>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</si>
  <si>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</si>
  <si>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</si>
  <si>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</si>
  <si>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</si>
  <si>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</si>
  <si>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</si>
  <si>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</si>
  <si>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</si>
  <si>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</si>
  <si>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</si>
  <si>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</si>
  <si>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</si>
  <si>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</si>
  <si>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</si>
  <si>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</si>
  <si>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</si>
  <si>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</si>
  <si>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</si>
  <si>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</si>
  <si>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</si>
  <si>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</si>
  <si>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</si>
  <si>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</si>
  <si>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</si>
  <si>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</si>
  <si>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</si>
  <si>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</si>
  <si>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</si>
  <si>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</si>
  <si>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</si>
  <si>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</si>
  <si>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</si>
  <si>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</si>
  <si>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</si>
  <si>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</si>
  <si>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</si>
  <si>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</si>
  <si>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</si>
  <si>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</si>
  <si>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</si>
  <si>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</si>
  <si>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</si>
  <si>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</si>
  <si>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</si>
  <si>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</si>
  <si>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</si>
  <si>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</si>
  <si>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</si>
  <si>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</si>
  <si>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</si>
  <si>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</si>
  <si>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</si>
  <si>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</si>
  <si>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</si>
  <si>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</si>
  <si>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</si>
  <si>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</si>
  <si>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</si>
  <si>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</si>
  <si>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</si>
  <si>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</si>
  <si>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</si>
  <si>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</si>
  <si>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</si>
  <si>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</si>
  <si>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</si>
  <si>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</si>
  <si>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</si>
  <si>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</si>
  <si>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</si>
  <si>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</si>
  <si>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</si>
  <si>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</si>
  <si>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</si>
  <si>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</si>
  <si>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</si>
  <si>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</si>
  <si>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</si>
  <si>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</si>
  <si>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</si>
  <si>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</si>
  <si>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</si>
  <si>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</si>
  <si>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</si>
  <si>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</si>
  <si>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</si>
  <si>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</si>
  <si>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</si>
  <si>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</si>
  <si>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</si>
  <si>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</si>
  <si>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</si>
  <si>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</si>
  <si>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</si>
  <si>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</si>
  <si>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</si>
  <si>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</si>
  <si>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</si>
  <si>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</si>
  <si>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</si>
  <si>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</si>
  <si>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</si>
  <si>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</si>
  <si>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</si>
  <si>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</si>
  <si>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</si>
  <si>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</si>
  <si>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</si>
  <si>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</si>
  <si>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</si>
  <si>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</si>
  <si>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</si>
  <si>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</si>
  <si>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</si>
  <si>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</si>
  <si>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</si>
  <si>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</si>
  <si>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</si>
  <si>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</si>
  <si>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</si>
  <si>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</si>
  <si>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</si>
  <si>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</si>
  <si>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</si>
  <si>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</si>
  <si>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</si>
  <si>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</si>
  <si>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</si>
  <si>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</si>
  <si>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</si>
  <si>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</si>
  <si>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</si>
  <si>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</si>
  <si>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</si>
  <si>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</si>
  <si>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</si>
  <si>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</si>
  <si>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</si>
  <si>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</si>
  <si>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</si>
  <si>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</si>
  <si>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</si>
  <si>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</si>
  <si>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</si>
  <si>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</si>
  <si>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</si>
  <si>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</si>
  <si>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</si>
  <si>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</si>
  <si>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</si>
  <si>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</si>
  <si>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</si>
  <si>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</si>
  <si>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</si>
  <si>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</si>
  <si>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</si>
  <si>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</si>
  <si>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</si>
  <si>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</si>
  <si>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</si>
  <si>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</si>
  <si>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</si>
  <si>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</si>
  <si>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</si>
  <si>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</si>
  <si>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</si>
  <si>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</si>
  <si>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</si>
  <si>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</si>
  <si>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</si>
  <si>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</si>
  <si>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</si>
  <si>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</si>
  <si>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</si>
  <si>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</si>
  <si>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</si>
  <si>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</si>
  <si>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</si>
  <si>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</si>
  <si>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</si>
  <si>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</si>
  <si>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</si>
  <si>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</si>
  <si>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</si>
  <si>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</si>
  <si>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</si>
  <si>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</si>
  <si>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</si>
  <si>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</si>
  <si>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</si>
  <si>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</si>
  <si>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</si>
  <si>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</si>
  <si>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</si>
  <si>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</si>
  <si>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</si>
  <si>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</si>
  <si>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</si>
  <si>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</si>
  <si>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</si>
  <si>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</si>
  <si>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</si>
  <si>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</si>
  <si>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</si>
  <si>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</si>
  <si>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</si>
  <si>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</si>
  <si>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</si>
  <si>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</si>
  <si>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</si>
  <si>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</si>
  <si>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</si>
  <si>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</si>
  <si>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</si>
  <si>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</si>
  <si>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</si>
  <si>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</si>
  <si>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</si>
  <si>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</si>
  <si>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</si>
  <si>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</si>
  <si>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</si>
  <si>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</si>
  <si>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</si>
  <si>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</si>
  <si>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</si>
  <si>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</si>
  <si>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</si>
  <si>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</si>
  <si>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</si>
  <si>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</si>
  <si>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</si>
  <si>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</si>
  <si>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</si>
  <si>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</si>
  <si>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</si>
  <si>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</si>
  <si>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</si>
  <si>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</si>
  <si>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</si>
  <si>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</si>
  <si>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</si>
  <si>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</si>
  <si>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</si>
  <si>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</si>
  <si>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</si>
  <si>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</si>
  <si>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</si>
  <si>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</si>
  <si>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</si>
  <si>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</si>
  <si>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</si>
  <si>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</si>
  <si>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</si>
  <si>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</si>
  <si>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</si>
  <si>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</si>
  <si>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</si>
  <si>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</si>
  <si>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</si>
  <si>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</si>
  <si>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</si>
  <si>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</si>
  <si>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</si>
  <si>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</si>
  <si>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</si>
  <si>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</si>
  <si>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</si>
  <si>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</si>
  <si>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</si>
  <si>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</si>
  <si>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</si>
  <si>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</si>
  <si>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</si>
  <si>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</si>
  <si>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</si>
  <si>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</si>
  <si>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</si>
  <si>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</si>
  <si>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</si>
  <si>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</si>
  <si>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</si>
  <si>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</si>
  <si>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</si>
  <si>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</si>
  <si>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</si>
  <si>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</si>
  <si>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</si>
  <si>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</si>
  <si>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</si>
  <si>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</si>
  <si>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</si>
  <si>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</si>
  <si>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</si>
  <si>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</si>
  <si>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</si>
  <si>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</si>
  <si>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</si>
  <si>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</si>
  <si>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</si>
  <si>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</si>
  <si>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</si>
  <si>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</si>
  <si>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</si>
  <si>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</si>
  <si>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</si>
  <si>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</si>
  <si>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</si>
  <si>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</si>
  <si>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</si>
  <si>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</si>
  <si>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</si>
  <si>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</si>
  <si>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</si>
  <si>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</si>
  <si>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</si>
  <si>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</si>
  <si>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</si>
  <si>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</si>
  <si>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</si>
  <si>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</si>
  <si>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</si>
  <si>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</si>
  <si>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</si>
  <si>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</si>
  <si>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</si>
  <si>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</si>
  <si>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</si>
  <si>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</si>
  <si>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</si>
  <si>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</si>
  <si>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</si>
  <si>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</si>
  <si>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</si>
  <si>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</si>
  <si>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</si>
  <si>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</si>
  <si>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</si>
  <si>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</si>
  <si>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</si>
  <si>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</si>
  <si>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</si>
  <si>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</si>
  <si>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</si>
  <si>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</si>
  <si>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</si>
  <si>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</si>
  <si>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</si>
  <si>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</si>
  <si>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</si>
  <si>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</si>
  <si>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</si>
  <si>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</si>
  <si>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</si>
  <si>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</si>
  <si>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</si>
  <si>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</si>
  <si>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</si>
  <si>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</si>
  <si>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</si>
  <si>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</si>
  <si>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</si>
  <si>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</si>
  <si>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</si>
  <si>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</si>
  <si>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</si>
  <si>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</si>
  <si>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</si>
  <si>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</si>
  <si>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</si>
  <si>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</si>
  <si>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</si>
  <si>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</si>
  <si>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</si>
  <si>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</si>
  <si>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</si>
  <si>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</si>
  <si>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</si>
  <si>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</si>
  <si>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</si>
  <si>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</si>
  <si>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</si>
  <si>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</si>
  <si>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</si>
  <si>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</si>
  <si>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</si>
  <si>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</si>
  <si>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</si>
  <si>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</si>
  <si>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</si>
  <si>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</si>
  <si>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</si>
  <si>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</si>
  <si>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</si>
  <si>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</si>
  <si>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</si>
  <si>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</si>
  <si>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</si>
  <si>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</si>
  <si>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</si>
  <si>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</si>
  <si>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</si>
  <si>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</si>
  <si>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</si>
  <si>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</si>
  <si>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</si>
  <si>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</si>
  <si>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</si>
  <si>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</si>
  <si>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</si>
  <si>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</si>
  <si>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</si>
  <si>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</si>
  <si>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</si>
  <si>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</si>
  <si>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</si>
  <si>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</si>
  <si>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</si>
  <si>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</si>
  <si>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</si>
  <si>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</si>
  <si>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</si>
  <si>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</si>
  <si>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</si>
  <si>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</si>
  <si>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</si>
  <si>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</si>
  <si>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</si>
  <si>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</si>
  <si>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</si>
  <si>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</si>
  <si>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</si>
  <si>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</si>
  <si>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</si>
  <si>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</si>
  <si>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</si>
  <si>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</si>
  <si>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</si>
  <si>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</si>
  <si>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</si>
  <si>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</si>
  <si>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</si>
  <si>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</si>
  <si>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</si>
  <si>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</si>
  <si>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</si>
  <si>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</si>
  <si>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</si>
  <si>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</si>
  <si>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</si>
  <si>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</si>
  <si>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</si>
  <si>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</si>
  <si>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</si>
  <si>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</si>
  <si>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</si>
  <si>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</si>
  <si>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</si>
  <si>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</si>
  <si>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</si>
  <si>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</si>
  <si>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</si>
  <si>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</si>
  <si>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</si>
  <si>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</si>
  <si>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</si>
  <si>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</si>
  <si>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</si>
  <si>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</si>
  <si>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</si>
  <si>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</si>
  <si>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</si>
  <si>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</si>
  <si>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</si>
  <si>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</si>
  <si>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</si>
  <si>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</si>
  <si>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</si>
  <si>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</si>
  <si>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</si>
  <si>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</si>
  <si>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</si>
  <si>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</si>
  <si>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</si>
  <si>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</si>
  <si>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</si>
  <si>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</si>
  <si>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</si>
  <si>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</si>
  <si>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</si>
  <si>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</si>
  <si>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</si>
  <si>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</si>
  <si>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</si>
  <si>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</si>
  <si>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</si>
  <si>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</si>
  <si>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</si>
  <si>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</si>
  <si>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</si>
  <si>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</si>
  <si>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</si>
  <si>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</si>
  <si>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</si>
  <si>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</si>
  <si>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</si>
  <si>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</si>
  <si>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</si>
  <si>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</si>
  <si>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</si>
  <si>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</si>
  <si>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</si>
  <si>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</si>
  <si>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</si>
  <si>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</si>
  <si>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</si>
  <si>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</si>
  <si>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</si>
  <si>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</si>
  <si>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</si>
  <si>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</si>
  <si>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</si>
  <si>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</si>
  <si>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</si>
  <si>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</si>
  <si>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</si>
  <si>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</si>
  <si>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</si>
  <si>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</si>
  <si>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</si>
  <si>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</si>
  <si>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</si>
  <si>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</si>
  <si>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</si>
  <si>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</si>
  <si>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</si>
  <si>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</si>
  <si>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</si>
  <si>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</si>
  <si>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</si>
  <si>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</si>
  <si>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</si>
  <si>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</si>
  <si>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</si>
  <si>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</si>
  <si>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</si>
  <si>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</si>
  <si>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</si>
  <si>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</si>
  <si>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</si>
  <si>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</si>
  <si>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</si>
  <si>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</si>
  <si>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</si>
  <si>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</si>
  <si>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</si>
  <si>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</si>
  <si>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</si>
  <si>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</si>
  <si>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</si>
  <si>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</si>
  <si>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</si>
  <si>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</si>
  <si>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</si>
  <si>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</si>
  <si>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</si>
  <si>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</si>
  <si>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</si>
  <si>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</si>
  <si>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</si>
  <si>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</si>
  <si>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</si>
  <si>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</si>
  <si>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</si>
  <si>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</si>
  <si>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</si>
  <si>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</si>
  <si>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</si>
  <si>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</si>
  <si>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</si>
  <si>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</si>
  <si>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</si>
  <si>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</si>
  <si>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</si>
  <si>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</si>
  <si>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</si>
  <si>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</si>
  <si>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</si>
  <si>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</si>
  <si>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</si>
  <si>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</si>
  <si>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</si>
  <si>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</si>
  <si>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</si>
  <si>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</si>
  <si>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</si>
  <si>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</si>
  <si>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</si>
  <si>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</si>
  <si>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</si>
  <si>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</si>
  <si>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</si>
  <si>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</si>
  <si>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</si>
  <si>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</si>
  <si>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</si>
  <si>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</si>
  <si>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</si>
  <si>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</si>
  <si>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</si>
  <si>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</si>
  <si>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</si>
  <si>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</si>
  <si>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</si>
  <si>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</si>
  <si>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</si>
  <si>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</si>
  <si>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</si>
  <si>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</si>
  <si>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</si>
  <si>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</si>
  <si>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</si>
  <si>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</si>
  <si>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</si>
  <si>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</si>
  <si>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</si>
  <si>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</si>
  <si>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</si>
  <si>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</si>
  <si>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</si>
  <si>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</si>
  <si>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</si>
  <si>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</si>
  <si>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</si>
  <si>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</si>
  <si>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</si>
  <si>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</si>
  <si>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</si>
  <si>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</si>
  <si>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</si>
  <si>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</si>
  <si>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</si>
  <si>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</si>
  <si>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</si>
  <si>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</si>
  <si>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</si>
  <si>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</si>
  <si>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</si>
  <si>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</si>
  <si>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</si>
  <si>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</si>
  <si>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</si>
  <si>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</si>
  <si>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</si>
  <si>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</si>
  <si>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</si>
  <si>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</si>
  <si>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</si>
  <si>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</si>
  <si>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</si>
  <si>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</si>
  <si>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</si>
  <si>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</si>
  <si>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</si>
  <si>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</si>
  <si>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</si>
  <si>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</si>
  <si>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</si>
  <si>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</si>
  <si>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</si>
  <si>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</si>
  <si>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</si>
  <si>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</si>
  <si>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</si>
  <si>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</si>
  <si>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</si>
  <si>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</si>
  <si>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</si>
  <si>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</si>
  <si>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</si>
  <si>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</si>
  <si>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</si>
  <si>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</si>
  <si>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</si>
  <si>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</si>
  <si>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</si>
  <si>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</si>
  <si>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</si>
  <si>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</si>
  <si>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</si>
  <si>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</si>
  <si>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</si>
  <si>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</si>
  <si>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</si>
  <si>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</si>
  <si>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</si>
  <si>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</si>
  <si>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</si>
  <si>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</si>
  <si>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</si>
  <si>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</si>
  <si>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</si>
  <si>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</si>
  <si>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</si>
  <si>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</si>
  <si>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</si>
  <si>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</si>
  <si>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</si>
  <si>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</si>
  <si>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</si>
  <si>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</si>
  <si>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</si>
  <si>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</si>
  <si>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</si>
  <si>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</si>
  <si>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</si>
  <si>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</si>
  <si>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</si>
  <si>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</si>
  <si>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</si>
  <si>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</si>
  <si>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</si>
  <si>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</si>
  <si>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</si>
  <si>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</si>
  <si>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</si>
  <si>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</si>
  <si>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</si>
  <si>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</si>
  <si>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</si>
  <si>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</si>
  <si>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</si>
  <si>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</si>
  <si>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</si>
  <si>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</si>
  <si>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</si>
  <si>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</si>
  <si>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</si>
  <si>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</si>
  <si>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</si>
  <si>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</si>
  <si>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</si>
  <si>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</si>
  <si>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</si>
  <si>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</si>
  <si>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</si>
  <si>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</si>
  <si>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</si>
  <si>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</si>
  <si>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</si>
  <si>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</si>
  <si>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</si>
  <si>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</si>
  <si>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</si>
  <si>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</si>
  <si>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</si>
  <si>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</si>
  <si>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</si>
  <si>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</si>
  <si>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</si>
  <si>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</si>
  <si>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</si>
  <si>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</si>
  <si>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</si>
  <si>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</si>
  <si>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</si>
  <si>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</si>
  <si>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</si>
  <si>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</si>
  <si>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</si>
  <si>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</si>
  <si>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</si>
  <si>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</si>
  <si>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</si>
  <si>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</si>
  <si>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</si>
  <si>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</si>
  <si>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</si>
  <si>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</si>
  <si>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</si>
  <si>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</si>
  <si>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</si>
  <si>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</si>
  <si>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</si>
  <si>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</si>
  <si>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</si>
  <si>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</si>
  <si>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</si>
  <si>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</si>
  <si>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</si>
  <si>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</si>
  <si>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</si>
  <si>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</si>
  <si>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</si>
  <si>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</si>
  <si>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</si>
  <si>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</si>
  <si>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</si>
  <si>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</si>
  <si>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</si>
  <si>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</si>
  <si>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</si>
  <si>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</si>
  <si>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</si>
  <si>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</si>
  <si>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</si>
  <si>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</si>
  <si>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</si>
  <si>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</si>
  <si>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</si>
  <si>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</si>
  <si>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</si>
  <si>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</si>
  <si>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</si>
  <si>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</si>
  <si>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</si>
  <si>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</si>
  <si>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</si>
  <si>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</si>
  <si>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</si>
  <si>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</si>
  <si>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</si>
  <si>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</si>
  <si>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</si>
  <si>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</si>
  <si>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</si>
  <si>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</si>
  <si>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</si>
  <si>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</si>
  <si>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</si>
  <si>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</si>
  <si>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</si>
  <si>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</si>
  <si>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</si>
  <si>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</si>
  <si>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</si>
  <si>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</si>
  <si>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</si>
  <si>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</si>
  <si>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</si>
  <si>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</si>
  <si>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</si>
  <si>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</si>
  <si>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</si>
  <si>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</si>
  <si>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</si>
  <si>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</si>
  <si>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</si>
  <si>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</si>
  <si>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</si>
  <si>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</si>
  <si>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</si>
  <si>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</si>
  <si>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</si>
  <si>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</si>
  <si>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</si>
  <si>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</si>
  <si>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</si>
  <si>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</si>
  <si>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</si>
  <si>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</si>
  <si>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</si>
  <si>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</si>
  <si>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</si>
  <si>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</si>
  <si>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</si>
  <si>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</si>
  <si>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</si>
  <si>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</si>
  <si>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</si>
  <si>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</si>
  <si>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</si>
  <si>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</si>
  <si>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</si>
  <si>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</si>
  <si>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</si>
  <si>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</si>
  <si>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</si>
  <si>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</si>
  <si>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</si>
  <si>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</si>
  <si>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</si>
  <si>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</si>
  <si>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</si>
  <si>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</si>
  <si>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</si>
  <si>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</si>
  <si>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</si>
  <si>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</si>
  <si>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</si>
  <si>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</si>
  <si>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</si>
  <si>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</si>
  <si>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</si>
  <si>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</si>
  <si>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</si>
  <si>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</si>
  <si>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</si>
  <si>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</si>
  <si>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</si>
  <si>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</si>
  <si>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</si>
  <si>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</si>
  <si>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</si>
  <si>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</si>
  <si>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</si>
  <si>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</si>
  <si>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</si>
  <si>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</si>
  <si>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</si>
  <si>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</si>
  <si>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</si>
  <si>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</si>
  <si>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</si>
  <si>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</si>
  <si>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</si>
  <si>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</si>
  <si>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</si>
  <si>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</si>
  <si>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</si>
  <si>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</si>
  <si>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</si>
  <si>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</si>
  <si>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</si>
  <si>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</si>
  <si>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</si>
  <si>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</si>
  <si>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</si>
  <si>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</si>
  <si>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</si>
  <si>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</si>
  <si>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</si>
  <si>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</si>
  <si>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</si>
  <si>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</si>
  <si>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</si>
  <si>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</si>
  <si>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</si>
  <si>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</si>
  <si>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</si>
  <si>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</si>
  <si>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</si>
  <si>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</si>
  <si>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</si>
  <si>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</si>
  <si>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</si>
  <si>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</si>
  <si>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</si>
  <si>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</si>
  <si>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</si>
  <si>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</si>
  <si>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</si>
  <si>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</si>
  <si>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</si>
  <si>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</si>
  <si>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</si>
  <si>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</si>
  <si>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</si>
  <si>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</si>
  <si>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</si>
  <si>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</si>
  <si>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</si>
  <si>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</si>
  <si>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</si>
  <si>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</si>
  <si>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</si>
  <si>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</si>
  <si>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</si>
  <si>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</si>
  <si>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</si>
  <si>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</si>
  <si>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</si>
  <si>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</si>
  <si>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</si>
  <si>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</si>
  <si>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</si>
  <si>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</si>
  <si>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</si>
  <si>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</si>
  <si>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</si>
  <si>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</si>
  <si>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</si>
  <si>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</si>
  <si>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</si>
  <si>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</si>
  <si>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</si>
  <si>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</si>
  <si>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</si>
  <si>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</si>
  <si>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</si>
  <si>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</si>
  <si>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</si>
  <si>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</si>
  <si>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</si>
  <si>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</si>
  <si>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</si>
  <si>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</si>
  <si>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</si>
  <si>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</si>
  <si>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</si>
  <si>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</si>
  <si>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</si>
  <si>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</si>
  <si>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</si>
  <si>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</si>
  <si>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</si>
  <si>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</si>
  <si>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</si>
  <si>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</si>
  <si>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</si>
  <si>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</si>
  <si>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</si>
  <si>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</si>
  <si>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</si>
  <si>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</si>
  <si>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</si>
  <si>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</si>
  <si>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</si>
  <si>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</si>
  <si>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</si>
  <si>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</si>
  <si>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</si>
  <si>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</si>
  <si>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</si>
  <si>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</si>
  <si>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</si>
  <si>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</si>
  <si>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</si>
  <si>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</si>
  <si>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</si>
  <si>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</si>
  <si>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</si>
  <si>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</si>
  <si>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</si>
  <si>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</si>
  <si>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</si>
  <si>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</si>
  <si>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</si>
  <si>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</si>
  <si>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</si>
  <si>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</si>
  <si>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</si>
  <si>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</si>
  <si>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</si>
  <si>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</si>
  <si>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</si>
  <si>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</si>
  <si>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</si>
  <si>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</si>
  <si>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</si>
  <si>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</si>
  <si>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</si>
  <si>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</si>
  <si>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</si>
  <si>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</si>
  <si>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</si>
  <si>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</si>
  <si>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</si>
  <si>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</si>
  <si>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</si>
  <si>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</si>
  <si>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</si>
  <si>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</si>
  <si>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</si>
  <si>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</si>
  <si>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</si>
  <si>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</si>
  <si>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</si>
  <si>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</si>
  <si>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</si>
  <si>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</si>
  <si>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</si>
  <si>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</si>
  <si>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</si>
  <si>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</si>
  <si>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</si>
  <si>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</si>
  <si>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</si>
  <si>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</si>
  <si>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</si>
  <si>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</si>
  <si>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</si>
  <si>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</si>
  <si>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</si>
  <si>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</si>
  <si>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</si>
  <si>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</si>
  <si>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</si>
  <si>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</si>
  <si>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</si>
  <si>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</si>
  <si>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</si>
  <si>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</si>
  <si>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</si>
  <si>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</si>
  <si>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</si>
  <si>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</si>
  <si>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</si>
  <si>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</si>
  <si>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</si>
  <si>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</si>
  <si>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</si>
  <si>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</si>
  <si>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</si>
  <si>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</si>
  <si>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</si>
  <si>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</si>
  <si>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</si>
  <si>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</si>
  <si>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</si>
  <si>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</si>
  <si>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</si>
  <si>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</si>
  <si>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</si>
  <si>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</si>
  <si>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</si>
  <si>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</si>
  <si>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</si>
  <si>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</si>
  <si>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</si>
  <si>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</si>
  <si>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</si>
  <si>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</si>
  <si>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</si>
  <si>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</si>
  <si>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</si>
  <si>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</si>
  <si>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</si>
  <si>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</si>
  <si>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</si>
  <si>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</si>
  <si>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</si>
  <si>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</si>
  <si>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</si>
  <si>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</si>
  <si>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</si>
  <si>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</si>
  <si>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</si>
  <si>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</si>
  <si>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</si>
  <si>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</si>
  <si>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</si>
  <si>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</si>
  <si>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</si>
  <si>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</si>
  <si>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</si>
  <si>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</si>
  <si>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</si>
  <si>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</si>
  <si>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</si>
  <si>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</si>
  <si>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</si>
  <si>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</si>
  <si>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</si>
  <si>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</si>
  <si>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</si>
  <si>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</si>
  <si>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</si>
  <si>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</si>
  <si>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</si>
  <si>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</si>
  <si>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</si>
  <si>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</si>
  <si>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</si>
  <si>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</si>
  <si>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</si>
  <si>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</si>
  <si>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</si>
  <si>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</si>
  <si>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</si>
  <si>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</si>
  <si>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</si>
  <si>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</si>
  <si>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</si>
  <si>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</si>
  <si>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</si>
  <si>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</si>
  <si>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</si>
  <si>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</si>
  <si>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</si>
  <si>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</si>
  <si>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</si>
  <si>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</si>
  <si>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</si>
  <si>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</si>
  <si>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</si>
  <si>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</si>
  <si>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</si>
  <si>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</si>
  <si>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</si>
  <si>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</si>
  <si>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</si>
  <si>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</si>
  <si>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</si>
  <si>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</si>
  <si>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</si>
  <si>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</si>
  <si>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</si>
  <si>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</si>
  <si>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</si>
  <si>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</si>
  <si>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</si>
  <si>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</si>
  <si>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</si>
  <si>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</si>
  <si>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</si>
  <si>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</si>
  <si>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</si>
  <si>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</si>
  <si>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</si>
  <si>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</si>
  <si>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</si>
  <si>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</si>
  <si>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</si>
  <si>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</si>
  <si>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</si>
  <si>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</si>
  <si>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</si>
  <si>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</si>
  <si>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</si>
  <si>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</si>
  <si>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</si>
  <si>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</si>
  <si>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</si>
  <si>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</si>
  <si>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</si>
  <si>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</si>
  <si>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</si>
  <si>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</si>
  <si>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</si>
  <si>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</si>
  <si>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</si>
  <si>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</si>
  <si>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</si>
  <si>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</si>
  <si>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</si>
  <si>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</si>
  <si>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</si>
  <si>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</si>
  <si>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</si>
  <si>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</si>
  <si>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</si>
  <si>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</si>
  <si>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</si>
  <si>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</si>
  <si>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</si>
  <si>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</si>
  <si>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</si>
  <si>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</si>
  <si>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</si>
  <si>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</si>
  <si>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</si>
  <si>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</si>
  <si>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</si>
  <si>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</si>
  <si>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</si>
  <si>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</si>
  <si>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</si>
  <si>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</si>
  <si>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</si>
  <si>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</si>
  <si>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</si>
  <si>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</si>
  <si>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</si>
  <si>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</si>
  <si>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</si>
  <si>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</si>
  <si>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</si>
  <si>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</si>
  <si>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</si>
  <si>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</si>
  <si>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</si>
  <si>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</si>
  <si>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</si>
  <si>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</si>
  <si>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</si>
  <si>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</si>
  <si>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</si>
  <si>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</si>
  <si>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</si>
  <si>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</si>
  <si>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</si>
  <si>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</si>
  <si>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</si>
  <si>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</si>
  <si>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</si>
  <si>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</si>
  <si>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</si>
  <si>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</si>
  <si>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</si>
  <si>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</si>
  <si>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</si>
  <si>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</si>
  <si>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</si>
  <si>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</si>
  <si>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</si>
  <si>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</si>
  <si>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</si>
  <si>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</si>
  <si>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</si>
  <si>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</si>
  <si>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</si>
  <si>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</si>
  <si>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</si>
  <si>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</si>
  <si>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</si>
  <si>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</si>
  <si>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</si>
  <si>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</si>
  <si>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</si>
  <si>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</si>
  <si>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</si>
  <si>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</si>
  <si>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</si>
  <si>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</si>
  <si>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</si>
  <si>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</si>
  <si>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</si>
  <si>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</si>
  <si>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</si>
  <si>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</si>
  <si>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</si>
  <si>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</si>
  <si>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</si>
  <si>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</si>
  <si>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</si>
  <si>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</si>
  <si>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</si>
  <si>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</si>
  <si>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</si>
  <si>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</si>
  <si>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</si>
  <si>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</si>
  <si>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</si>
  <si>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</si>
  <si>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</si>
  <si>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</si>
  <si>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</si>
  <si>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</si>
  <si>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</si>
  <si>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</si>
  <si>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</si>
  <si>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</si>
  <si>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</si>
  <si>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</si>
  <si>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</si>
  <si>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</si>
  <si>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</si>
  <si>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</si>
  <si>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</si>
  <si>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</si>
  <si>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</si>
  <si>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</si>
  <si>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</si>
  <si>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</si>
  <si>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</si>
  <si>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</si>
  <si>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</si>
  <si>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</si>
  <si>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</si>
  <si>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</si>
  <si>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</si>
  <si>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</si>
  <si>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</si>
  <si>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</si>
  <si>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</si>
  <si>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</si>
  <si>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</si>
  <si>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</si>
  <si>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</si>
  <si>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</si>
  <si>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</si>
  <si>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</si>
  <si>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</si>
  <si>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</si>
  <si>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</si>
  <si>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</si>
  <si>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</si>
  <si>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</si>
  <si>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</si>
  <si>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</si>
  <si>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</si>
  <si>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</si>
  <si>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</si>
  <si>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</si>
  <si>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</si>
  <si>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</si>
  <si>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</si>
  <si>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</si>
  <si>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</si>
  <si>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</si>
  <si>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</si>
  <si>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</si>
  <si>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</si>
  <si>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</si>
  <si>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</si>
  <si>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</si>
  <si>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</si>
  <si>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</si>
  <si>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</si>
  <si>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</si>
  <si>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</si>
  <si>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</si>
  <si>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</si>
  <si>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</si>
  <si>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</si>
  <si>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</si>
  <si>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</si>
  <si>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</si>
  <si>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</si>
  <si>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</si>
  <si>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</si>
  <si>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</si>
  <si>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</si>
  <si>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</si>
  <si>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</si>
  <si>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</si>
  <si>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</si>
  <si>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</si>
  <si>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</si>
  <si>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</si>
  <si>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</si>
  <si>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</si>
  <si>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</si>
  <si>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</si>
  <si>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</si>
  <si>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</si>
  <si>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</si>
  <si>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</si>
  <si>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</si>
  <si>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</si>
  <si>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</si>
  <si>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</si>
  <si>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</si>
  <si>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</si>
  <si>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</si>
  <si>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</si>
  <si>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</si>
  <si>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</si>
  <si>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</si>
  <si>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</si>
  <si>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</si>
  <si>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</si>
  <si>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</si>
  <si>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</si>
  <si>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</si>
  <si>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</si>
  <si>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</si>
  <si>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</si>
  <si>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</si>
  <si>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</si>
  <si>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</si>
  <si>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</si>
  <si>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</si>
  <si>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</si>
  <si>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</si>
  <si>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</si>
  <si>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</si>
  <si>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</si>
  <si>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</si>
  <si>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</si>
  <si>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</si>
  <si>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</si>
  <si>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</si>
  <si>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</si>
  <si>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</si>
  <si>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</si>
  <si>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</si>
  <si>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</si>
  <si>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</si>
  <si>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</si>
  <si>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</si>
  <si>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</si>
  <si>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</si>
  <si>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</si>
  <si>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</si>
  <si>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</si>
  <si>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</si>
  <si>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</si>
  <si>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</si>
  <si>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</si>
  <si>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</si>
  <si>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</si>
  <si>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</si>
  <si>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</si>
  <si>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</si>
  <si>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</si>
  <si>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</si>
  <si>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</si>
  <si>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</si>
  <si>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</si>
  <si>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</si>
  <si>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</si>
  <si>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</si>
  <si>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</si>
  <si>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</si>
  <si>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</si>
  <si>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</si>
  <si>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</si>
  <si>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</si>
  <si>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</si>
  <si>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</si>
  <si>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</si>
  <si>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</si>
  <si>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</si>
  <si>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</si>
  <si>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</si>
  <si>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</si>
  <si>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</si>
  <si>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</si>
  <si>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</si>
  <si>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</si>
  <si>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</si>
  <si>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</si>
  <si>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</si>
  <si>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</si>
  <si>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</si>
  <si>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</si>
  <si>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</si>
  <si>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</si>
  <si>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</si>
  <si>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</si>
  <si>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</si>
  <si>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</si>
  <si>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</si>
  <si>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</si>
  <si>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</si>
  <si>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</si>
  <si>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</si>
  <si>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</si>
  <si>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</si>
  <si>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</si>
  <si>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</si>
  <si>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</si>
  <si>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</si>
  <si>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</si>
  <si>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</si>
  <si>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</si>
  <si>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</si>
  <si>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</si>
  <si>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</si>
  <si>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</si>
  <si>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</si>
  <si>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</si>
  <si>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</si>
  <si>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</si>
  <si>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</si>
  <si>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</si>
  <si>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</si>
  <si>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</si>
  <si>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</si>
  <si>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</si>
  <si>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</si>
  <si>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</si>
  <si>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</si>
  <si>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</si>
  <si>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</si>
  <si>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</si>
  <si>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</si>
  <si>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</si>
  <si>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</si>
  <si>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</si>
  <si>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</si>
  <si>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</si>
  <si>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</si>
  <si>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</si>
  <si>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</si>
  <si>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</si>
  <si>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</si>
  <si>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</si>
  <si>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</si>
  <si>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</si>
  <si>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</si>
  <si>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</si>
  <si>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</si>
  <si>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</si>
  <si>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</si>
  <si>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</si>
  <si>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</si>
  <si>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</si>
  <si>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</si>
  <si>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</si>
  <si>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</si>
  <si>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</si>
  <si>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</si>
  <si>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</si>
  <si>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</si>
  <si>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</si>
  <si>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</si>
  <si>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</si>
  <si>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</si>
  <si>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</si>
  <si>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</si>
  <si>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</si>
  <si>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</si>
  <si>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</si>
  <si>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</si>
  <si>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</si>
  <si>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</si>
  <si>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</si>
  <si>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</si>
  <si>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</si>
  <si>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</si>
  <si>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</si>
  <si>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</si>
  <si>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</si>
  <si>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</si>
  <si>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</si>
  <si>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</si>
  <si>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</si>
  <si>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</si>
  <si>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</si>
  <si>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</si>
  <si>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</si>
  <si>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</si>
  <si>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</si>
  <si>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</si>
  <si>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</si>
  <si>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</si>
  <si>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</si>
  <si>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</si>
  <si>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</si>
  <si>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</si>
  <si>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</si>
  <si>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</si>
  <si>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</si>
  <si>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</si>
  <si>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</si>
  <si>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</si>
  <si>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</si>
  <si>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</si>
  <si>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</si>
  <si>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</si>
  <si>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</si>
  <si>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</si>
  <si>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</si>
  <si>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</si>
  <si>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</si>
  <si>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</si>
  <si>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</si>
  <si>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</si>
  <si>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</si>
  <si>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</si>
  <si>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</si>
  <si>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</si>
  <si>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</si>
  <si>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</si>
  <si>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</si>
  <si>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</si>
  <si>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</si>
  <si>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</si>
  <si>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</si>
  <si>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</si>
  <si>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</si>
  <si>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</si>
  <si>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</si>
  <si>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</si>
  <si>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</si>
  <si>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</si>
  <si>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</si>
  <si>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</si>
  <si>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</si>
  <si>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</si>
  <si>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</si>
  <si>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</si>
  <si>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</si>
  <si>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</si>
  <si>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</si>
  <si>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</si>
  <si>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</si>
  <si>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</si>
  <si>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</si>
  <si>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</si>
  <si>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</si>
  <si>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</si>
  <si>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</si>
  <si>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</si>
  <si>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</si>
  <si>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</si>
  <si>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</si>
  <si>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</si>
  <si>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</si>
  <si>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</si>
  <si>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</si>
  <si>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</si>
  <si>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</si>
  <si>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</si>
  <si>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</si>
  <si>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</si>
  <si>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</si>
  <si>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</si>
  <si>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</si>
  <si>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</si>
  <si>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</si>
  <si>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</si>
  <si>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</si>
  <si>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</si>
  <si>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</si>
  <si>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</si>
  <si>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</si>
  <si>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</si>
  <si>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</si>
  <si>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</si>
  <si>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</si>
  <si>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</si>
  <si>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</si>
  <si>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</si>
  <si>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</si>
  <si>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</si>
  <si>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</si>
  <si>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</si>
  <si>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</si>
  <si>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</si>
  <si>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</si>
  <si>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</si>
  <si>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</si>
  <si>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</si>
  <si>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</si>
  <si>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</si>
  <si>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</si>
  <si>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</si>
  <si>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</si>
  <si>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</si>
  <si>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</si>
  <si>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</si>
  <si>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</si>
  <si>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</si>
  <si>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</si>
  <si>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</si>
  <si>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</si>
  <si>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</si>
  <si>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</si>
  <si>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</si>
  <si>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</si>
  <si>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</si>
  <si>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</si>
  <si>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</si>
  <si>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</si>
  <si>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</si>
  <si>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</si>
  <si>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</si>
  <si>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</si>
  <si>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</si>
  <si>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</si>
  <si>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</si>
  <si>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</si>
  <si>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</si>
  <si>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</si>
  <si>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</si>
  <si>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</si>
  <si>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</si>
  <si>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</si>
  <si>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</si>
  <si>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</si>
  <si>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</si>
  <si>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</si>
  <si>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</si>
  <si>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</si>
  <si>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</si>
  <si>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</si>
  <si>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</si>
  <si>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</si>
  <si>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</si>
  <si>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</si>
  <si>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</si>
  <si>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</si>
  <si>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</si>
  <si>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</si>
  <si>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</si>
  <si>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</si>
  <si>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</si>
  <si>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</si>
  <si>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</si>
  <si>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</si>
  <si>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</si>
  <si>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</si>
  <si>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</si>
  <si>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</si>
  <si>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</si>
  <si>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</si>
  <si>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</si>
  <si>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</si>
  <si>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</si>
  <si>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</si>
  <si>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</si>
  <si>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</si>
  <si>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</si>
  <si>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</si>
  <si>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</si>
  <si>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</si>
  <si>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</si>
  <si>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</si>
  <si>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</si>
  <si>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</si>
  <si>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</si>
  <si>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</si>
  <si>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</si>
  <si>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</si>
  <si>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</si>
  <si>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</si>
  <si>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</si>
  <si>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</si>
  <si>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</si>
  <si>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</si>
  <si>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</si>
  <si>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</si>
  <si>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</si>
  <si>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</si>
  <si>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</si>
  <si>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</si>
  <si>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</si>
  <si>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</si>
  <si>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</si>
  <si>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</si>
  <si>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</si>
  <si>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</si>
  <si>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</si>
  <si>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</si>
  <si>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</si>
  <si>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</si>
  <si>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</si>
  <si>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</si>
  <si>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</si>
  <si>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</si>
  <si>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</si>
  <si>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</si>
  <si>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</si>
  <si>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</si>
  <si>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</si>
  <si>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</si>
  <si>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</si>
  <si>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</si>
  <si>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</si>
  <si>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</si>
  <si>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</si>
  <si>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</si>
  <si>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</si>
  <si>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</si>
  <si>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</si>
  <si>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</si>
  <si>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</si>
  <si>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</si>
  <si>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</si>
  <si>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</si>
  <si>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</si>
  <si>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</si>
  <si>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</si>
  <si>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</si>
  <si>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</si>
  <si>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</si>
  <si>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</si>
  <si>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</si>
  <si>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</si>
  <si>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</si>
  <si>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</si>
  <si>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</si>
  <si>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</si>
  <si>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</si>
  <si>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</si>
  <si>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</si>
  <si>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</si>
  <si>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</si>
  <si>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</si>
  <si>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</si>
  <si>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</si>
  <si>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</si>
  <si>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</si>
  <si>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</si>
  <si>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</si>
  <si>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</si>
  <si>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</si>
  <si>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</si>
  <si>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</si>
  <si>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</si>
  <si>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</si>
  <si>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</si>
  <si>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</si>
  <si>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</si>
  <si>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</si>
  <si>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</si>
  <si>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</si>
  <si>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</si>
  <si>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</si>
  <si>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</si>
  <si>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</si>
  <si>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</si>
  <si>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</si>
  <si>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</si>
  <si>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</si>
  <si>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</si>
  <si>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</si>
  <si>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</si>
  <si>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</si>
  <si>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</si>
  <si>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</si>
  <si>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</si>
  <si>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</si>
  <si>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</si>
  <si>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</si>
  <si>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</si>
  <si>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</si>
  <si>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</si>
  <si>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</si>
  <si>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</si>
  <si>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</si>
  <si>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</si>
  <si>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</si>
  <si>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</si>
  <si>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</si>
  <si>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</si>
  <si>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</si>
  <si>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</si>
  <si>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</si>
  <si>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</si>
  <si>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</si>
  <si>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</si>
  <si>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</si>
  <si>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</si>
  <si>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</si>
  <si>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</si>
  <si>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</si>
  <si>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</si>
  <si>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</si>
  <si>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</si>
  <si>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</si>
  <si>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</si>
  <si>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</si>
  <si>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</si>
  <si>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</si>
  <si>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</si>
  <si>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</si>
  <si>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</si>
  <si>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</si>
  <si>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</si>
  <si>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</si>
  <si>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</si>
  <si>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</si>
  <si>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</si>
  <si>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</si>
  <si>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</si>
  <si>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</si>
  <si>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</si>
  <si>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</si>
  <si>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</si>
  <si>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</si>
  <si>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</si>
  <si>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</si>
  <si>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</si>
  <si>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</si>
  <si>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</si>
  <si>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</si>
  <si>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</si>
  <si>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</si>
  <si>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</si>
  <si>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</si>
  <si>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</si>
  <si>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</si>
  <si>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</si>
  <si>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</si>
  <si>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</si>
  <si>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</si>
  <si>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</si>
  <si>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</si>
  <si>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</si>
  <si>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</si>
  <si>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</si>
  <si>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</si>
  <si>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</si>
  <si>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</si>
  <si>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</si>
  <si>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</si>
  <si>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</si>
  <si>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</si>
  <si>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</si>
  <si>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</si>
  <si>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</si>
  <si>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</si>
  <si>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</si>
  <si>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</si>
  <si>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</si>
  <si>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</si>
  <si>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</si>
  <si>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</si>
  <si>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</si>
  <si>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</si>
  <si>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</si>
  <si>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</si>
  <si>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</si>
  <si>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</si>
  <si>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</si>
  <si>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</si>
  <si>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</si>
  <si>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</si>
  <si>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</si>
  <si>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</si>
  <si>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</si>
  <si>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</si>
  <si>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</si>
  <si>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</si>
  <si>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</si>
  <si>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</si>
  <si>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</si>
  <si>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</si>
  <si>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</si>
  <si>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</si>
  <si>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</si>
  <si>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</si>
  <si>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</si>
  <si>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</si>
  <si>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</si>
  <si>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</si>
  <si>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</si>
  <si>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</si>
  <si>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</si>
  <si>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</si>
  <si>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</si>
  <si>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</si>
  <si>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</si>
  <si>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</si>
  <si>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</si>
  <si>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</si>
  <si>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</si>
  <si>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</si>
  <si>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</si>
  <si>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</si>
  <si>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</si>
  <si>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</si>
  <si>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</si>
  <si>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</si>
  <si>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</si>
  <si>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</si>
  <si>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</si>
  <si>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</si>
  <si>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</si>
  <si>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</si>
  <si>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</si>
  <si>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</si>
  <si>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</si>
  <si>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</si>
  <si>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</si>
  <si>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</si>
  <si>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</si>
  <si>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</si>
  <si>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</si>
  <si>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</si>
  <si>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</si>
  <si>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</si>
  <si>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</si>
  <si>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</si>
  <si>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</si>
  <si>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</si>
  <si>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</si>
  <si>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</si>
  <si>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</si>
  <si>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</si>
  <si>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</si>
  <si>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</si>
  <si>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</si>
  <si>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</si>
  <si>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</si>
  <si>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</si>
  <si>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</si>
  <si>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</si>
  <si>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</si>
  <si>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</si>
  <si>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</si>
  <si>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</si>
  <si>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</si>
  <si>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</si>
  <si>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</si>
  <si>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</si>
  <si>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</si>
  <si>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</si>
  <si>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</si>
  <si>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</si>
  <si>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</si>
  <si>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</si>
  <si>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</si>
  <si>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</si>
  <si>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</si>
  <si>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</si>
  <si>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</si>
  <si>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</si>
  <si>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</si>
  <si>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</si>
  <si>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</si>
  <si>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</si>
  <si>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</si>
  <si>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</si>
  <si>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</si>
  <si>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</si>
  <si>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</si>
  <si>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</si>
  <si>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</si>
  <si>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</si>
  <si>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</si>
  <si>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</si>
  <si>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</si>
  <si>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</si>
  <si>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</si>
  <si>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</si>
  <si>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</si>
  <si>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</si>
  <si>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</si>
  <si>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</si>
  <si>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</si>
  <si>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</si>
  <si>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</si>
  <si>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</si>
  <si>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</si>
  <si>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</si>
  <si>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</si>
  <si>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</si>
  <si>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</si>
  <si>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</si>
  <si>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</si>
  <si>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</si>
  <si>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</si>
  <si>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</si>
  <si>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</si>
  <si>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</si>
  <si>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</si>
  <si>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</si>
  <si>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</si>
  <si>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</si>
  <si>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</si>
  <si>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</si>
  <si>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</si>
  <si>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</si>
  <si>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</si>
  <si>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</si>
  <si>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</si>
  <si>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</si>
  <si>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</si>
  <si>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</si>
  <si>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</si>
  <si>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</si>
  <si>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</si>
  <si>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</si>
  <si>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</si>
  <si>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</si>
  <si>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</si>
  <si>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</si>
  <si>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</si>
  <si>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</si>
  <si>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</si>
  <si>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</si>
  <si>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</si>
  <si>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</si>
  <si>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</si>
  <si>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</si>
  <si>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</si>
  <si>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</si>
  <si>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</si>
  <si>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</si>
  <si>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</si>
  <si>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</si>
  <si>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</si>
  <si>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</si>
  <si>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</si>
  <si>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</si>
  <si>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</si>
  <si>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</si>
  <si>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</si>
  <si>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</si>
  <si>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</si>
  <si>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</si>
  <si>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</si>
  <si>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</si>
  <si>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</si>
  <si>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</si>
  <si>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</si>
  <si>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</si>
  <si>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</si>
  <si>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</si>
  <si>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</si>
  <si>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</si>
  <si>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</si>
  <si>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</si>
  <si>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</si>
  <si>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</si>
  <si>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</si>
  <si>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</si>
  <si>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</si>
  <si>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</si>
  <si>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</si>
  <si>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</si>
  <si>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</si>
  <si>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</si>
  <si>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</si>
  <si>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</si>
  <si>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</si>
  <si>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</si>
  <si>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</si>
  <si>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</si>
  <si>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</si>
  <si>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</si>
  <si>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</si>
  <si>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</si>
  <si>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</si>
  <si>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</si>
  <si>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</si>
  <si>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</si>
  <si>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</si>
  <si>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</si>
  <si>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</si>
  <si>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</si>
  <si>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</si>
  <si>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</si>
  <si>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</si>
  <si>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</si>
  <si>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</si>
  <si>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</si>
  <si>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</si>
  <si>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</si>
  <si>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</si>
  <si>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</si>
  <si>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</si>
  <si>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</si>
  <si>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</si>
  <si>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</si>
  <si>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</si>
  <si>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</si>
  <si>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</si>
  <si>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</si>
  <si>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</si>
  <si>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</si>
  <si>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</si>
  <si>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</si>
  <si>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</si>
  <si>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</si>
  <si>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</si>
  <si>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</si>
  <si>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</si>
  <si>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</si>
  <si>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</si>
  <si>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</si>
  <si>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</si>
  <si>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</si>
  <si>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</si>
  <si>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</si>
  <si>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</si>
  <si>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</si>
  <si>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</si>
  <si>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</si>
  <si>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</si>
  <si>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</si>
  <si>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</si>
  <si>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</si>
  <si>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</si>
  <si>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</si>
  <si>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</si>
  <si>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</si>
  <si>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</si>
  <si>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</si>
  <si>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</si>
  <si>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</si>
  <si>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</si>
  <si>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</si>
  <si>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</si>
  <si>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</si>
  <si>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</si>
  <si>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</si>
  <si>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</si>
  <si>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</si>
  <si>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</si>
  <si>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</si>
  <si>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</si>
  <si>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</si>
  <si>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</si>
  <si>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</si>
  <si>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</si>
  <si>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</si>
  <si>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</si>
  <si>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</si>
  <si>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</si>
  <si>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</si>
  <si>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</si>
  <si>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</si>
  <si>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</si>
  <si>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</si>
  <si>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</si>
  <si>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</si>
  <si>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</si>
  <si>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</si>
  <si>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</si>
  <si>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</si>
  <si>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</si>
  <si>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</si>
  <si>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</si>
  <si>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</si>
  <si>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</si>
  <si>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</si>
  <si>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</si>
  <si>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</si>
  <si>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</si>
  <si>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</si>
  <si>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</si>
  <si>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</si>
  <si>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</si>
  <si>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</si>
  <si>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</si>
  <si>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</si>
  <si>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</si>
  <si>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</si>
  <si>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</si>
  <si>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</si>
  <si>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</si>
  <si>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</si>
  <si>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</si>
  <si>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</si>
  <si>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</si>
  <si>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</si>
  <si>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</si>
  <si>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</si>
  <si>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</si>
  <si>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</si>
  <si>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</si>
  <si>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</si>
  <si>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</si>
  <si>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</si>
  <si>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</si>
  <si>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</si>
  <si>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</si>
  <si>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</si>
  <si>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</si>
  <si>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</si>
  <si>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</si>
  <si>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</si>
  <si>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</si>
  <si>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</si>
  <si>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</si>
  <si>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</si>
  <si>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</si>
  <si>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</si>
  <si>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</si>
  <si>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</si>
  <si>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</si>
  <si>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</si>
  <si>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</si>
  <si>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</si>
  <si>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</si>
  <si>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</si>
  <si>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</si>
  <si>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</si>
  <si>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</si>
  <si>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</si>
  <si>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</si>
  <si>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</si>
  <si>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</si>
  <si>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</si>
  <si>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</si>
  <si>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</si>
  <si>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</si>
  <si>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</si>
  <si>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</si>
  <si>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</si>
  <si>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</si>
  <si>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</si>
  <si>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</si>
  <si>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</si>
  <si>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</si>
  <si>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</si>
  <si>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</si>
  <si>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</si>
  <si>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</si>
  <si>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</si>
  <si>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</si>
  <si>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</si>
  <si>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</si>
  <si>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</si>
  <si>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</si>
  <si>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</si>
  <si>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</si>
  <si>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</si>
  <si>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</si>
  <si>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</si>
  <si>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</si>
  <si>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</si>
  <si>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</si>
  <si>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</si>
  <si>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</si>
  <si>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</si>
  <si>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</si>
  <si>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</si>
  <si>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</si>
  <si>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</si>
  <si>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</si>
  <si>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</si>
  <si>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</si>
  <si>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</si>
  <si>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</si>
  <si>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</si>
  <si>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</si>
  <si>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</si>
  <si>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</si>
  <si>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</si>
  <si>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</si>
  <si>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</si>
  <si>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</si>
  <si>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</si>
  <si>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</si>
  <si>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</si>
  <si>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</si>
  <si>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</si>
  <si>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</si>
  <si>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</si>
  <si>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</si>
  <si>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</si>
  <si>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</si>
  <si>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</si>
  <si>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</si>
  <si>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</si>
  <si>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</si>
  <si>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</si>
  <si>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</si>
  <si>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</si>
  <si>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</si>
  <si>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</si>
  <si>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</si>
  <si>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</si>
  <si>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</si>
  <si>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</si>
  <si>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</si>
  <si>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</si>
  <si>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</si>
  <si>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</si>
  <si>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</si>
  <si>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</si>
  <si>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</si>
  <si>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</si>
  <si>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</si>
  <si>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</si>
  <si>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</si>
  <si>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</si>
  <si>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</si>
  <si>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</si>
  <si>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</si>
  <si>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</si>
  <si>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</si>
  <si>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</si>
  <si>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</si>
  <si>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</si>
  <si>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</si>
  <si>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</si>
  <si>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</si>
  <si>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</si>
  <si>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</si>
  <si>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</si>
  <si>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</si>
  <si>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</si>
  <si>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</si>
  <si>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</si>
  <si>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</si>
  <si>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</si>
  <si>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</si>
  <si>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</si>
  <si>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</si>
  <si>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</si>
  <si>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</si>
  <si>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</si>
  <si>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</si>
  <si>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</si>
  <si>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</si>
  <si>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</si>
  <si>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</si>
  <si>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</si>
  <si>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</si>
  <si>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</si>
  <si>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</si>
  <si>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</si>
  <si>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</si>
  <si>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</si>
  <si>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</si>
  <si>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</si>
  <si>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</si>
  <si>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</si>
  <si>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</si>
  <si>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</si>
  <si>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</si>
  <si>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</si>
  <si>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</si>
  <si>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</si>
  <si>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</si>
  <si>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</si>
  <si>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</si>
  <si>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</si>
  <si>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</si>
  <si>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</si>
  <si>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</si>
  <si>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</si>
  <si>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</si>
  <si>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</si>
  <si>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</si>
  <si>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</si>
  <si>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</si>
  <si>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</si>
  <si>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</si>
  <si>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</si>
  <si>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</si>
  <si>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</si>
  <si>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</si>
  <si>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</si>
  <si>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</si>
  <si>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</si>
  <si>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</si>
  <si>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</si>
  <si>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</si>
  <si>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</si>
  <si>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</si>
  <si>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</si>
  <si>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</si>
  <si>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</si>
  <si>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</si>
  <si>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</si>
  <si>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</si>
  <si>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</si>
  <si>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</si>
  <si>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</si>
  <si>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</si>
  <si>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</si>
  <si>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</si>
  <si>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</si>
  <si>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</si>
  <si>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</si>
  <si>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</si>
  <si>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</si>
  <si>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</si>
  <si>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</si>
  <si>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</si>
  <si>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</si>
  <si>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</si>
  <si>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</si>
  <si>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</si>
  <si>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</si>
  <si>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</si>
  <si>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</si>
  <si>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</si>
  <si>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</si>
  <si>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</si>
  <si>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</si>
  <si>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</si>
  <si>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</si>
  <si>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</si>
  <si>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</si>
  <si>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</si>
  <si>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</si>
  <si>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</si>
  <si>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</si>
  <si>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</si>
  <si>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</si>
  <si>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</si>
  <si>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</si>
  <si>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</si>
  <si>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</si>
  <si>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</si>
  <si>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</si>
  <si>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</si>
  <si>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</si>
  <si>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</si>
  <si>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</si>
  <si>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</si>
  <si>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</si>
  <si>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</si>
  <si>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</si>
  <si>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</si>
  <si>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</si>
  <si>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</si>
  <si>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</si>
  <si>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</si>
  <si>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</si>
  <si>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</si>
  <si>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</si>
  <si>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</si>
  <si>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</si>
  <si>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</si>
  <si>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</si>
  <si>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</si>
  <si>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</si>
  <si>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</si>
  <si>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</si>
  <si>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</si>
  <si>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</si>
  <si>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</si>
  <si>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</si>
  <si>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</si>
  <si>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</si>
  <si>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</si>
  <si>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</si>
  <si>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</si>
  <si>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</si>
  <si>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</si>
  <si>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</si>
  <si>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</si>
  <si>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</si>
  <si>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</si>
  <si>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</si>
  <si>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</si>
  <si>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</si>
  <si>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</si>
  <si>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</si>
  <si>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</si>
  <si>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</si>
  <si>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</si>
  <si>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</si>
  <si>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</si>
  <si>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</si>
  <si>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</si>
  <si>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</si>
  <si>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</si>
  <si>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</si>
  <si>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</si>
  <si>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</si>
  <si>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</si>
  <si>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</si>
  <si>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</si>
  <si>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</si>
  <si>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</si>
  <si>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</si>
  <si>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</si>
  <si>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</si>
  <si>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</si>
  <si>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</si>
  <si>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</si>
  <si>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</si>
  <si>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</si>
  <si>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</si>
  <si>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</si>
  <si>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</si>
  <si>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</si>
  <si>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</si>
  <si>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</si>
  <si>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</si>
  <si>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</si>
  <si>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</si>
  <si>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</si>
  <si>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</si>
  <si>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</si>
  <si>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</si>
  <si>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</si>
  <si>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</si>
  <si>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</si>
  <si>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</si>
  <si>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</si>
  <si>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</si>
  <si>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</si>
  <si>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</si>
  <si>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</si>
  <si>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</si>
  <si>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</si>
  <si>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</si>
  <si>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</si>
  <si>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</si>
  <si>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</si>
  <si>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</si>
  <si>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</si>
  <si>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</si>
  <si>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</si>
  <si>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</si>
  <si>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</si>
  <si>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</si>
  <si>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</si>
  <si>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</si>
  <si>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</si>
  <si>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</si>
  <si>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</si>
  <si>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</si>
  <si>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</si>
  <si>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</si>
  <si>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</si>
  <si>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</si>
  <si>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</si>
  <si>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</si>
  <si>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</si>
  <si>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</si>
  <si>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</si>
  <si>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</si>
  <si>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</si>
  <si>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</si>
  <si>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</si>
  <si>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</si>
  <si>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</si>
  <si>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</si>
  <si>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</si>
  <si>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</si>
  <si>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</si>
  <si>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</si>
  <si>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</si>
  <si>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</si>
  <si>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</si>
  <si>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</si>
  <si>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</si>
  <si>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</si>
  <si>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</si>
  <si>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</si>
  <si>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</si>
  <si>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</si>
  <si>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</si>
  <si>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</si>
  <si>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</si>
  <si>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</si>
  <si>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</si>
  <si>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</si>
  <si>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</si>
  <si>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</si>
  <si>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</si>
  <si>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</si>
  <si>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</si>
  <si>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</si>
  <si>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</si>
  <si>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</si>
  <si>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</si>
  <si>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</si>
  <si>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</si>
  <si>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</si>
  <si>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</si>
  <si>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</si>
  <si>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</si>
  <si>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</si>
  <si>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</si>
  <si>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</si>
  <si>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</si>
  <si>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</si>
  <si>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</si>
  <si>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</si>
  <si>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</si>
  <si>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</si>
  <si>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</si>
  <si>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</si>
  <si>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</si>
  <si>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</si>
  <si>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</si>
  <si>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</si>
  <si>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</si>
  <si>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</si>
  <si>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</si>
  <si>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</si>
  <si>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</si>
  <si>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</si>
  <si>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</si>
  <si>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</si>
  <si>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</si>
  <si>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</si>
  <si>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</si>
  <si>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</si>
  <si>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</si>
  <si>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</si>
  <si>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</si>
  <si>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</si>
  <si>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</si>
  <si>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</si>
  <si>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</si>
  <si>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</si>
  <si>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</si>
  <si>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</si>
  <si>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</si>
  <si>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</si>
  <si>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</si>
  <si>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</si>
  <si>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</si>
  <si>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</si>
  <si>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</si>
  <si>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</si>
  <si>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</si>
  <si>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</si>
  <si>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</si>
  <si>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</si>
  <si>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</si>
  <si>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</si>
  <si>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</si>
  <si>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</si>
  <si>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</si>
  <si>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</si>
  <si>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</si>
  <si>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</si>
  <si>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</si>
  <si>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</si>
  <si>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</si>
  <si>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</si>
  <si>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</si>
  <si>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</si>
  <si>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</si>
  <si>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</si>
  <si>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</si>
  <si>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</si>
  <si>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</si>
  <si>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</si>
  <si>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</si>
  <si>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</si>
  <si>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</si>
  <si>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</si>
  <si>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</si>
  <si>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</si>
  <si>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</si>
  <si>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</si>
  <si>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</si>
  <si>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</si>
  <si>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</si>
  <si>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</si>
  <si>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</si>
  <si>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</si>
  <si>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</si>
  <si>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</si>
  <si>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</si>
  <si>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</si>
  <si>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</si>
  <si>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</si>
  <si>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</si>
  <si>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</si>
  <si>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</si>
  <si>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</si>
  <si>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</si>
  <si>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</si>
  <si>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</si>
  <si>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</si>
  <si>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</si>
  <si>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</si>
  <si>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</si>
  <si>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</si>
  <si>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</si>
  <si>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</si>
  <si>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</si>
  <si>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</si>
  <si>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</si>
  <si>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</si>
  <si>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</si>
  <si>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</si>
  <si>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</si>
  <si>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</si>
  <si>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</si>
  <si>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</si>
  <si>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</si>
  <si>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</si>
  <si>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</si>
  <si>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</si>
  <si>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</si>
  <si>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</si>
  <si>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</si>
  <si>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</si>
  <si>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</si>
  <si>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</si>
  <si>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</si>
  <si>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</si>
  <si>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</si>
  <si>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</si>
  <si>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</si>
  <si>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</si>
  <si>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</si>
  <si>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</si>
  <si>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</si>
  <si>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</si>
  <si>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</si>
  <si>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</si>
  <si>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</si>
  <si>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</si>
  <si>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</si>
  <si>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</si>
  <si>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</si>
  <si>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</si>
  <si>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</si>
  <si>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</si>
  <si>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</si>
  <si>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</si>
  <si>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</si>
  <si>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</si>
  <si>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</si>
  <si>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</si>
  <si>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</si>
  <si>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</si>
  <si>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</si>
  <si>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</si>
  <si>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</si>
  <si>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</si>
  <si>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</si>
  <si>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</si>
  <si>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</si>
  <si>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</si>
  <si>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</si>
  <si>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</si>
  <si>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</si>
  <si>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</si>
  <si>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</si>
  <si>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</si>
  <si>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</si>
  <si>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</si>
  <si>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</si>
  <si>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</si>
  <si>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</si>
  <si>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</si>
  <si>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</si>
  <si>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</si>
  <si>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</si>
  <si>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</si>
  <si>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</si>
  <si>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</si>
  <si>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</si>
  <si>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</si>
  <si>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</si>
  <si>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</si>
  <si>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</si>
  <si>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</si>
  <si>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</si>
  <si>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</si>
  <si>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</si>
  <si>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</si>
  <si>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</si>
  <si>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</si>
  <si>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</si>
  <si>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</si>
  <si>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</si>
  <si>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</si>
  <si>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</si>
  <si>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</si>
  <si>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</si>
  <si>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</si>
  <si>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</si>
  <si>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</si>
  <si>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</si>
  <si>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</si>
  <si>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</si>
  <si>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</si>
  <si>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</si>
  <si>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</si>
  <si>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</si>
  <si>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</si>
  <si>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</si>
  <si>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</si>
  <si>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</si>
  <si>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</si>
  <si>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</si>
  <si>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</si>
  <si>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</si>
  <si>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</si>
  <si>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</si>
  <si>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</si>
  <si>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</si>
  <si>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</si>
  <si>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</si>
  <si>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</si>
  <si>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</si>
  <si>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</si>
  <si>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</si>
  <si>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</si>
  <si>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</si>
  <si>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</si>
  <si>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</si>
  <si>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</si>
  <si>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</si>
  <si>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</si>
  <si>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</si>
  <si>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</si>
  <si>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</si>
  <si>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</si>
  <si>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</si>
  <si>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</si>
  <si>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</si>
  <si>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</si>
  <si>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</si>
  <si>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</si>
  <si>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</si>
  <si>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</si>
  <si>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</si>
  <si>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</si>
  <si>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</si>
  <si>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</si>
  <si>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</si>
  <si>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</si>
  <si>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</si>
  <si>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</si>
  <si>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</si>
  <si>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</si>
  <si>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</si>
  <si>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</si>
  <si>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</si>
  <si>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</si>
  <si>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</si>
  <si>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</si>
  <si>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</si>
  <si>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</si>
  <si>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</si>
  <si>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</si>
  <si>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</si>
  <si>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</si>
  <si>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</si>
  <si>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</si>
  <si>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</si>
  <si>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</si>
  <si>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</si>
  <si>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</si>
  <si>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</si>
  <si>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</si>
  <si>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</si>
  <si>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</si>
  <si>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</si>
  <si>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</si>
  <si>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</si>
  <si>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</si>
  <si>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</si>
  <si>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</si>
  <si>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</si>
  <si>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</si>
  <si>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</si>
  <si>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</si>
  <si>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</si>
  <si>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</si>
  <si>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</si>
  <si>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</si>
  <si>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</si>
  <si>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</si>
  <si>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</si>
  <si>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</si>
  <si>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</si>
  <si>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</si>
  <si>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</si>
  <si>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</si>
  <si>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</si>
  <si>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</si>
  <si>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</si>
  <si>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</si>
  <si>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</si>
  <si>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</si>
  <si>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</si>
  <si>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</si>
  <si>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</si>
  <si>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</si>
  <si>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</si>
  <si>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</si>
  <si>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</si>
  <si>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</si>
  <si>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</si>
  <si>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</si>
  <si>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</si>
  <si>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</si>
  <si>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</si>
  <si>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</si>
  <si>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</si>
  <si>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</si>
  <si>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</si>
  <si>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</si>
  <si>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</si>
  <si>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</si>
  <si>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</si>
  <si>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</si>
  <si>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</si>
  <si>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</si>
  <si>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</si>
  <si>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</si>
  <si>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</si>
  <si>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</si>
  <si>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</si>
  <si>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</si>
  <si>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</si>
  <si>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</si>
  <si>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</si>
  <si>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</si>
  <si>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</si>
  <si>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</si>
  <si>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</si>
  <si>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</si>
  <si>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</si>
  <si>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</si>
  <si>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</si>
  <si>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</si>
  <si>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</si>
  <si>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</si>
  <si>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</si>
  <si>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</si>
  <si>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</si>
  <si>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</si>
  <si>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</si>
  <si>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</si>
  <si>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</si>
  <si>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</si>
  <si>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</si>
  <si>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</si>
  <si>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</si>
  <si>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</si>
  <si>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</si>
  <si>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</si>
  <si>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</si>
  <si>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</si>
  <si>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</si>
  <si>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</si>
  <si>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</si>
  <si>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</si>
  <si>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</si>
  <si>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</si>
  <si>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</si>
  <si>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</si>
  <si>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</si>
  <si>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</si>
  <si>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</si>
  <si>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</si>
  <si>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</si>
  <si>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</si>
  <si>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</si>
  <si>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</si>
  <si>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</si>
  <si>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</si>
  <si>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</si>
  <si>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</si>
  <si>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</si>
  <si>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</si>
  <si>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</si>
  <si>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</si>
  <si>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</si>
  <si>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</si>
  <si>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</si>
  <si>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</si>
  <si>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</si>
  <si>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</si>
  <si>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</si>
  <si>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</si>
  <si>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</si>
  <si>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</si>
  <si>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</si>
  <si>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</si>
  <si>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</si>
  <si>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</si>
  <si>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</si>
  <si>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</si>
  <si>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</si>
  <si>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</si>
  <si>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</si>
  <si>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</si>
  <si>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</si>
  <si>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</si>
  <si>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</si>
  <si>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</si>
  <si>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</si>
  <si>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</si>
  <si>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</si>
  <si>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</si>
  <si>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</si>
  <si>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</si>
  <si>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</si>
  <si>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</si>
  <si>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</si>
  <si>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</si>
  <si>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</si>
  <si>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</si>
  <si>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</si>
  <si>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</si>
  <si>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</si>
  <si>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</si>
  <si>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</si>
  <si>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</si>
  <si>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</si>
  <si>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</si>
  <si>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</si>
  <si>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</si>
  <si>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</si>
  <si>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</si>
  <si>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</si>
  <si>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</si>
  <si>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</si>
  <si>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</si>
  <si>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</si>
  <si>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</si>
  <si>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</si>
  <si>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</si>
  <si>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</si>
  <si>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</si>
  <si>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</si>
  <si>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</si>
  <si>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</si>
  <si>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</si>
  <si>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</si>
  <si>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</si>
  <si>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</si>
  <si>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</si>
  <si>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</si>
  <si>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</si>
  <si>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</si>
  <si>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</si>
  <si>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</si>
  <si>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</si>
  <si>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</si>
  <si>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</si>
  <si>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</si>
  <si>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</si>
  <si>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</si>
  <si>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</si>
  <si>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</si>
  <si>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</si>
  <si>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</si>
  <si>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</si>
  <si>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</si>
  <si>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</si>
  <si>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</si>
  <si>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</si>
  <si>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</si>
  <si>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</si>
  <si>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</si>
  <si>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</si>
  <si>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</si>
  <si>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</si>
  <si>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</si>
  <si>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</si>
  <si>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</si>
  <si>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</si>
  <si>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</si>
  <si>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</si>
  <si>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</si>
  <si>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</si>
  <si>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</si>
  <si>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</si>
  <si>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</si>
  <si>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</si>
  <si>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</si>
  <si>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</si>
  <si>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</si>
  <si>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</si>
  <si>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</si>
  <si>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</si>
  <si>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</si>
  <si>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</si>
  <si>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</si>
  <si>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</si>
  <si>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</si>
  <si>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</si>
  <si>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</si>
  <si>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</si>
  <si>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</si>
  <si>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</si>
  <si>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</si>
  <si>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</si>
  <si>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</si>
  <si>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</si>
  <si>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</si>
  <si>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</si>
  <si>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</si>
  <si>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</si>
  <si>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</si>
  <si>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</si>
  <si>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</si>
  <si>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</si>
  <si>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</si>
  <si>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</si>
  <si>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</si>
  <si>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</si>
  <si>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</si>
  <si>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</si>
  <si>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</si>
  <si>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</si>
  <si>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</si>
  <si>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</si>
  <si>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</si>
  <si>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</si>
  <si>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</si>
  <si>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</si>
  <si>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</si>
  <si>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</si>
  <si>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</si>
  <si>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</si>
  <si>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</si>
  <si>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</si>
  <si>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</si>
  <si>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</si>
  <si>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</si>
  <si>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</si>
  <si>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</si>
  <si>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</si>
  <si>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</si>
  <si>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</si>
  <si>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</si>
  <si>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</si>
  <si>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</si>
  <si>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</si>
  <si>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</si>
  <si>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</si>
  <si>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</si>
  <si>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</si>
  <si>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</si>
  <si>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</si>
  <si>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</si>
  <si>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</si>
  <si>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</si>
  <si>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</si>
  <si>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</si>
  <si>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</si>
  <si>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</si>
  <si>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</si>
  <si>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</si>
  <si>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</si>
  <si>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</si>
  <si>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</si>
  <si>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</si>
  <si>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</si>
  <si>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</si>
  <si>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</si>
  <si>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</si>
  <si>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</si>
  <si>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</si>
  <si>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</si>
  <si>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</si>
  <si>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</si>
  <si>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</si>
  <si>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</si>
  <si>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</si>
  <si>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</si>
  <si>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</si>
  <si>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</si>
  <si>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</si>
  <si>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</si>
  <si>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</si>
  <si>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</si>
  <si>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</si>
  <si>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</si>
  <si>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</si>
  <si>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</si>
  <si>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</si>
  <si>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</si>
  <si>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</si>
  <si>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</si>
  <si>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</si>
  <si>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</si>
  <si>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</si>
  <si>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</si>
  <si>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</si>
  <si>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</si>
  <si>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</si>
  <si>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</si>
  <si>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</si>
  <si>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</si>
  <si>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</si>
  <si>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</si>
  <si>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</si>
  <si>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</si>
  <si>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</si>
  <si>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</si>
  <si>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</si>
  <si>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</si>
  <si>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</si>
  <si>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</si>
  <si>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</si>
  <si>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</si>
  <si>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</si>
  <si>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</si>
  <si>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</si>
  <si>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</si>
  <si>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</si>
  <si>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</si>
  <si>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</si>
  <si>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</si>
  <si>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</si>
  <si>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</si>
  <si>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</si>
  <si>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</si>
  <si>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</si>
  <si>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</si>
  <si>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</si>
  <si>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</si>
  <si>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</si>
  <si>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</si>
  <si>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</si>
  <si>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</si>
  <si>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</si>
  <si>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</si>
  <si>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</si>
  <si>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</si>
  <si>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</si>
  <si>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</si>
  <si>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</si>
  <si>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</si>
  <si>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</si>
  <si>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</si>
  <si>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</si>
  <si>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</si>
  <si>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</si>
  <si>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</si>
  <si>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</si>
  <si>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</si>
  <si>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</si>
  <si>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</si>
  <si>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</si>
  <si>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</si>
  <si>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</si>
  <si>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</si>
  <si>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</si>
  <si>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</si>
  <si>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</si>
  <si>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</si>
  <si>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</si>
  <si>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</si>
  <si>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</si>
  <si>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</si>
  <si>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</si>
  <si>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</si>
  <si>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</si>
  <si>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</si>
  <si>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</si>
  <si>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</si>
  <si>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</si>
  <si>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</si>
  <si>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</si>
  <si>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</si>
  <si>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</si>
  <si>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</si>
  <si>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</si>
  <si>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</si>
  <si>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</si>
  <si>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</si>
  <si>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</si>
  <si>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</si>
  <si>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</si>
  <si>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</si>
  <si>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</si>
  <si>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</si>
  <si>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</si>
  <si>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</si>
  <si>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</si>
  <si>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</si>
  <si>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</si>
  <si>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</si>
  <si>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</si>
  <si>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</si>
  <si>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</si>
  <si>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</si>
  <si>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</si>
  <si>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</si>
  <si>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</si>
  <si>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</si>
  <si>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</si>
  <si>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</si>
  <si>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</si>
  <si>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</si>
  <si>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</si>
  <si>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</si>
  <si>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</si>
  <si>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</si>
  <si>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</si>
  <si>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</si>
  <si>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</si>
  <si>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</si>
  <si>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</si>
  <si>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</si>
  <si>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</si>
  <si>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</si>
  <si>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</si>
  <si>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</si>
  <si>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</si>
  <si>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</si>
  <si>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</si>
  <si>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</si>
  <si>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</si>
  <si>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</si>
  <si>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</si>
  <si>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</si>
  <si>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</si>
  <si>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</si>
  <si>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</si>
  <si>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</si>
  <si>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</si>
  <si>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</si>
  <si>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</si>
  <si>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</si>
  <si>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</si>
  <si>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</si>
  <si>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</si>
  <si>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</si>
  <si>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</si>
  <si>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</si>
  <si>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</si>
  <si>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</si>
  <si>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</si>
  <si>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</si>
  <si>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</si>
  <si>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</si>
  <si>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</si>
  <si>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</si>
  <si>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</si>
  <si>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</si>
  <si>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</si>
  <si>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</si>
  <si>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</si>
  <si>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</si>
  <si>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</si>
  <si>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</si>
  <si>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</si>
  <si>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</si>
  <si>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</si>
  <si>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</si>
  <si>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</si>
  <si>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</si>
  <si>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</si>
  <si>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</si>
  <si>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</si>
  <si>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</si>
  <si>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</si>
  <si>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</si>
  <si>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</si>
  <si>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</si>
  <si>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</si>
  <si>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</si>
  <si>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</si>
  <si>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</si>
  <si>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</si>
  <si>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</si>
  <si>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</si>
  <si>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</si>
  <si>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</si>
  <si>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</si>
  <si>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</si>
  <si>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</si>
  <si>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</si>
  <si>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</si>
  <si>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</si>
  <si>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</si>
  <si>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</si>
  <si>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</si>
  <si>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</si>
  <si>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</si>
  <si>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</si>
  <si>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</si>
  <si>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</si>
  <si>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</si>
  <si>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</si>
  <si>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</si>
  <si>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</si>
  <si>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</si>
  <si>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</si>
  <si>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</si>
  <si>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</si>
  <si>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</si>
  <si>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</si>
  <si>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</si>
  <si>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</si>
  <si>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</si>
  <si>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</si>
  <si>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</si>
  <si>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</si>
  <si>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</si>
  <si>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</si>
  <si>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</si>
  <si>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</si>
  <si>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</si>
  <si>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</si>
  <si>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</si>
  <si>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</si>
  <si>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</si>
  <si>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</si>
  <si>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</si>
  <si>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</si>
  <si>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</si>
  <si>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</si>
  <si>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</si>
  <si>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</si>
  <si>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</si>
  <si>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</si>
  <si>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</si>
  <si>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</si>
  <si>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</si>
  <si>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</si>
  <si>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</si>
  <si>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</si>
  <si>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</si>
  <si>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</si>
  <si>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</si>
  <si>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</si>
  <si>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</si>
  <si>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</si>
  <si>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</si>
  <si>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</si>
  <si>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</si>
  <si>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</si>
  <si>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</si>
  <si>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</si>
  <si>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</si>
  <si>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</si>
  <si>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</si>
  <si>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</si>
  <si>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</si>
  <si>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</si>
  <si>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</si>
  <si>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</si>
  <si>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</si>
  <si>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</si>
  <si>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</si>
  <si>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</si>
  <si>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</si>
  <si>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</si>
  <si>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</si>
  <si>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</si>
  <si>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</si>
  <si>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</si>
  <si>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</si>
  <si>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</si>
  <si>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</si>
  <si>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</si>
  <si>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</si>
  <si>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</si>
  <si>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</si>
  <si>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</si>
  <si>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</si>
  <si>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</si>
  <si>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</si>
  <si>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</si>
  <si>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</si>
  <si>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</si>
  <si>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</si>
  <si>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</si>
  <si>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</si>
  <si>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</si>
  <si>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</si>
  <si>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</si>
  <si>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</si>
  <si>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</si>
  <si>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</si>
  <si>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</si>
  <si>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</si>
  <si>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</si>
  <si>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</si>
  <si>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</si>
  <si>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</si>
  <si>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</si>
  <si>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</si>
  <si>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</si>
  <si>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</si>
  <si>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</si>
  <si>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</si>
  <si>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</si>
  <si>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</si>
  <si>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</si>
  <si>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</si>
  <si>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</si>
  <si>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</si>
  <si>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</si>
  <si>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</si>
  <si>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</si>
  <si>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</si>
  <si>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</si>
  <si>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</si>
  <si>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</si>
  <si>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</si>
  <si>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</si>
  <si>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</si>
  <si>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</si>
  <si>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</si>
  <si>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</si>
  <si>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</si>
  <si>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</si>
  <si>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</si>
  <si>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</si>
  <si>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</si>
  <si>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</si>
  <si>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</si>
  <si>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</si>
  <si>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</si>
  <si>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</si>
  <si>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</si>
  <si>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</si>
  <si>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</si>
  <si>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</si>
  <si>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</si>
  <si>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</si>
  <si>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</si>
  <si>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</si>
  <si>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</si>
  <si>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</si>
  <si>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</si>
  <si>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</si>
  <si>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</si>
  <si>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</si>
  <si>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</si>
  <si>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</si>
  <si>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</si>
  <si>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</si>
  <si>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</si>
  <si>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</si>
  <si>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</si>
  <si>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</si>
  <si>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</si>
  <si>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</si>
  <si>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</si>
  <si>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</si>
  <si>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</si>
  <si>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</si>
  <si>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</si>
  <si>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</si>
  <si>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</si>
  <si>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</si>
  <si>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</si>
  <si>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</si>
  <si>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</si>
  <si>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</si>
  <si>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</si>
  <si>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</si>
  <si>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</si>
  <si>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</si>
  <si>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</si>
  <si>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</si>
  <si>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</si>
  <si>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</si>
  <si>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</si>
  <si>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</si>
  <si>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</si>
  <si>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</si>
  <si>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</si>
  <si>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</si>
  <si>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</si>
  <si>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</si>
  <si>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</si>
  <si>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</si>
  <si>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</si>
  <si>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</si>
  <si>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</si>
  <si>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</si>
  <si>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</si>
  <si>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</si>
  <si>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</si>
  <si>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</si>
  <si>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</si>
  <si>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</si>
  <si>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</si>
  <si>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</si>
  <si>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</si>
  <si>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</si>
  <si>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</si>
  <si>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</si>
  <si>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</si>
  <si>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</si>
  <si>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</si>
  <si>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</si>
  <si>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</si>
  <si>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</si>
  <si>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</si>
  <si>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</si>
  <si>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</si>
  <si>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</si>
  <si>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</si>
  <si>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</si>
  <si>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</si>
  <si>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</si>
  <si>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</si>
  <si>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</si>
  <si>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</si>
  <si>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</si>
  <si>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</si>
  <si>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</si>
  <si>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</si>
  <si>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</si>
  <si>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</si>
  <si>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</si>
  <si>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</si>
  <si>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</si>
  <si>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</si>
  <si>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</si>
  <si>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</si>
  <si>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</si>
  <si>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</si>
  <si>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</si>
  <si>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</si>
  <si>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</si>
  <si>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</si>
  <si>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</si>
  <si>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</si>
  <si>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</si>
  <si>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</si>
  <si>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</si>
  <si>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</si>
  <si>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</si>
  <si>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</si>
  <si>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</si>
  <si>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</si>
  <si>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</si>
  <si>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</si>
  <si>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</si>
  <si>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</si>
  <si>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</si>
  <si>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</si>
  <si>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</si>
  <si>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</si>
  <si>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</si>
  <si>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</si>
  <si>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</si>
  <si>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</si>
  <si>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</si>
  <si>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</si>
  <si>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</si>
  <si>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</si>
  <si>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</si>
  <si>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</si>
  <si>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</si>
  <si>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</si>
  <si>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</si>
  <si>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</si>
  <si>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</si>
  <si>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</si>
  <si>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</si>
  <si>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</si>
  <si>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</si>
  <si>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</si>
  <si>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</si>
  <si>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</si>
  <si>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</si>
  <si>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</si>
  <si>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</si>
  <si>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</si>
  <si>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</si>
  <si>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</si>
  <si>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</si>
  <si>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</si>
  <si>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</si>
  <si>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</si>
  <si>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</si>
  <si>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</si>
  <si>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</si>
  <si>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</si>
  <si>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</si>
  <si>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</si>
  <si>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</si>
  <si>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</si>
  <si>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</si>
  <si>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</si>
  <si>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</si>
  <si>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</si>
  <si>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</si>
  <si>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</si>
  <si>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</si>
  <si>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</si>
  <si>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</si>
  <si>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</si>
  <si>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</si>
  <si>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</si>
  <si>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</si>
  <si>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</si>
  <si>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</si>
  <si>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</si>
  <si>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</si>
  <si>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</si>
  <si>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</si>
  <si>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</si>
  <si>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</si>
  <si>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</si>
  <si>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</si>
  <si>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</si>
  <si>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</si>
  <si>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</si>
  <si>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</si>
  <si>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</si>
  <si>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</si>
  <si>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</si>
  <si>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</si>
  <si>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</si>
  <si>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</si>
  <si>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</si>
  <si>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</si>
  <si>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</si>
  <si>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</si>
  <si>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</si>
  <si>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</si>
  <si>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</si>
  <si>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</si>
  <si>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</si>
  <si>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</si>
  <si>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</si>
  <si>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</si>
  <si>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</si>
  <si>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</si>
  <si>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</si>
  <si>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</si>
  <si>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</si>
  <si>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</si>
  <si>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</si>
  <si>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</si>
  <si>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</si>
  <si>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</si>
  <si>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</si>
  <si>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</si>
  <si>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</si>
  <si>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</si>
  <si>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</si>
  <si>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</si>
  <si>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</si>
  <si>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</si>
  <si>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</si>
  <si>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</si>
  <si>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</si>
  <si>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</si>
  <si>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</si>
  <si>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</si>
  <si>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</si>
  <si>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</si>
  <si>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</si>
  <si>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</si>
  <si>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</si>
  <si>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</si>
  <si>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</si>
  <si>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</si>
  <si>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</si>
  <si>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</si>
  <si>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</si>
  <si>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</si>
  <si>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</si>
  <si>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</si>
  <si>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</si>
  <si>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</si>
  <si>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</si>
  <si>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</si>
  <si>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</si>
  <si>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</si>
  <si>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</si>
  <si>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</si>
  <si>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</si>
  <si>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</si>
  <si>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</si>
  <si>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</si>
  <si>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</si>
  <si>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</si>
  <si>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</si>
  <si>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</si>
  <si>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</si>
  <si>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</si>
  <si>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</si>
  <si>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</si>
  <si>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</si>
  <si>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</si>
  <si>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</si>
  <si>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</si>
  <si>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</si>
  <si>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</si>
  <si>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</si>
  <si>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</si>
  <si>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</si>
  <si>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</si>
  <si>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</si>
  <si>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</si>
  <si>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</si>
  <si>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</si>
  <si>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</si>
  <si>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</si>
  <si>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</si>
  <si>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</si>
  <si>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</si>
  <si>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</si>
  <si>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</si>
  <si>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</si>
  <si>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</si>
  <si>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</si>
  <si>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</si>
  <si>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</si>
  <si>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</si>
  <si>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</si>
  <si>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</si>
  <si>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</si>
  <si>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</si>
  <si>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</si>
  <si>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</si>
  <si>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</si>
  <si>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</si>
  <si>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</si>
  <si>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</si>
  <si>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</si>
  <si>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</si>
  <si>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</si>
  <si>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</si>
  <si>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</si>
  <si>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</si>
  <si>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</si>
  <si>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</si>
  <si>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</si>
  <si>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</si>
  <si>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</si>
  <si>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</si>
  <si>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</si>
  <si>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</si>
  <si>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</si>
  <si>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</si>
  <si>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</si>
  <si>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</si>
  <si>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</si>
  <si>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</si>
  <si>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</si>
  <si>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</si>
  <si>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</si>
  <si>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</si>
  <si>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</si>
  <si>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</si>
  <si>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</si>
  <si>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</si>
  <si>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</si>
  <si>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</si>
  <si>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</si>
  <si>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</si>
  <si>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</si>
  <si>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</si>
  <si>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</si>
  <si>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</si>
  <si>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</si>
  <si>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</si>
  <si>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</si>
  <si>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</si>
  <si>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</si>
  <si>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</si>
  <si>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</si>
  <si>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</si>
  <si>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</si>
  <si>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</si>
  <si>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</si>
  <si>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</si>
  <si>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</si>
  <si>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</si>
  <si>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</si>
  <si>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</si>
  <si>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</si>
  <si>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</si>
  <si>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</si>
  <si>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</si>
  <si>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</si>
  <si>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</si>
  <si>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</si>
  <si>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</si>
  <si>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</si>
  <si>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</si>
  <si>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</si>
  <si>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</si>
  <si>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</si>
  <si>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</si>
  <si>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</si>
  <si>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</si>
  <si>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</si>
  <si>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</si>
  <si>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</si>
  <si>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</si>
  <si>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</si>
  <si>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</si>
  <si>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</si>
  <si>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</si>
  <si>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</si>
  <si>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</si>
  <si>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</si>
  <si>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</si>
  <si>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</si>
  <si>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</si>
  <si>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</si>
  <si>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</si>
  <si>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</si>
  <si>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</si>
  <si>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</si>
  <si>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</si>
  <si>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</si>
  <si>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</si>
  <si>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</si>
  <si>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</si>
  <si>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</si>
  <si>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</si>
  <si>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</si>
  <si>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</si>
  <si>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</si>
  <si>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</si>
  <si>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</si>
  <si>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</si>
  <si>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</si>
  <si>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</si>
  <si>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</si>
  <si>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</si>
  <si>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</si>
  <si>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</si>
  <si>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</si>
  <si>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</si>
  <si>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</si>
  <si>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</si>
  <si>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</si>
  <si>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</si>
  <si>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</si>
  <si>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</si>
  <si>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</si>
  <si>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</si>
  <si>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</si>
  <si>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</si>
  <si>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</si>
  <si>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</si>
  <si>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</si>
  <si>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</si>
  <si>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</si>
  <si>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</si>
  <si>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</si>
  <si>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</si>
  <si>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</si>
  <si>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</si>
  <si>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</si>
  <si>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</si>
  <si>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</si>
  <si>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</si>
  <si>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</si>
  <si>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</si>
  <si>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</si>
  <si>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</si>
  <si>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</si>
  <si>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</si>
  <si>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</si>
  <si>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</si>
  <si>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</si>
  <si>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</si>
  <si>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</si>
  <si>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</si>
  <si>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</si>
  <si>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</si>
  <si>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</si>
  <si>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</si>
  <si>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</si>
  <si>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</si>
  <si>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</si>
  <si>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</si>
  <si>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</si>
  <si>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</si>
  <si>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</si>
  <si>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</si>
  <si>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</si>
  <si>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</si>
  <si>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</si>
  <si>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</si>
  <si>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</si>
  <si>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</si>
  <si>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</si>
  <si>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</si>
  <si>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</si>
  <si>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</si>
  <si>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</si>
  <si>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</si>
  <si>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</si>
  <si>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</si>
  <si>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</si>
  <si>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</si>
  <si>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</si>
  <si>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</si>
  <si>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</si>
  <si>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</si>
  <si>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</si>
  <si>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</si>
  <si>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</si>
  <si>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</si>
  <si>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</si>
  <si>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</si>
  <si>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</si>
  <si>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</si>
  <si>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</si>
  <si>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</si>
  <si>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</si>
  <si>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</si>
  <si>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</si>
  <si>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</si>
  <si>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</si>
  <si>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</si>
  <si>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</si>
  <si>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</si>
  <si>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</si>
  <si>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</si>
  <si>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</si>
  <si>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</si>
  <si>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</si>
  <si>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</si>
  <si>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</si>
  <si>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</si>
  <si>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</si>
  <si>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</si>
  <si>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</si>
  <si>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</si>
  <si>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</si>
  <si>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</si>
  <si>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</si>
  <si>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</si>
  <si>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</si>
  <si>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</si>
  <si>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</si>
  <si>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</si>
  <si>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</si>
  <si>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</si>
  <si>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</si>
  <si>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</si>
  <si>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</si>
  <si>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</si>
  <si>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</si>
  <si>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</si>
  <si>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</si>
  <si>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</si>
  <si>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</si>
  <si>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</si>
  <si>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</si>
  <si>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</si>
  <si>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</si>
  <si>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</si>
  <si>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</si>
  <si>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</si>
  <si>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</si>
  <si>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</si>
  <si>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</si>
  <si>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</si>
  <si>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</si>
  <si>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</si>
  <si>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</si>
  <si>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</si>
  <si>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</si>
  <si>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</si>
  <si>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</si>
  <si>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</si>
  <si>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</si>
  <si>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</si>
  <si>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</si>
  <si>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</si>
  <si>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</si>
  <si>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</si>
  <si>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</si>
  <si>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</si>
  <si>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</si>
  <si>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</si>
  <si>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</si>
  <si>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</si>
  <si>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</si>
  <si>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</si>
  <si>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</si>
  <si>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</si>
  <si>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</si>
  <si>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</si>
  <si>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</si>
  <si>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</si>
  <si>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</si>
  <si>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</si>
  <si>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</si>
  <si>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</si>
  <si>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</si>
  <si>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</si>
  <si>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</si>
  <si>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</si>
  <si>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</si>
  <si>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</si>
  <si>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</si>
  <si>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</si>
  <si>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</si>
  <si>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</si>
  <si>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</si>
  <si>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</si>
  <si>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</si>
  <si>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</si>
  <si>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</si>
  <si>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</si>
  <si>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</si>
  <si>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</si>
  <si>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</si>
  <si>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</si>
  <si>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</si>
  <si>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</si>
  <si>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</si>
  <si>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</si>
  <si>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</si>
  <si>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</si>
  <si>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</si>
  <si>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</si>
  <si>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</si>
  <si>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</si>
  <si>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</si>
  <si>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</si>
  <si>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</si>
  <si>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</si>
  <si>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</si>
  <si>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</si>
  <si>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</si>
  <si>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</si>
  <si>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</si>
  <si>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</si>
  <si>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</si>
  <si>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</si>
  <si>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</si>
  <si>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</si>
  <si>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</si>
  <si>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</si>
  <si>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</si>
  <si>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</si>
  <si>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</si>
  <si>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</si>
  <si>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</si>
  <si>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</si>
  <si>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</si>
  <si>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</si>
  <si>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</si>
  <si>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</si>
  <si>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</si>
  <si>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</si>
  <si>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</si>
  <si>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</si>
  <si>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</si>
  <si>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</si>
  <si>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</si>
  <si>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</si>
  <si>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</si>
  <si>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</si>
  <si>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</si>
  <si>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</si>
  <si>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</si>
  <si>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</si>
  <si>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</si>
  <si>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</si>
  <si>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</si>
  <si>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</si>
  <si>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</si>
  <si>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</si>
  <si>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</si>
  <si>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</si>
  <si>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</si>
  <si>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</si>
  <si>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</si>
  <si>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</si>
  <si>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</si>
  <si>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</si>
  <si>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</si>
  <si>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</si>
  <si>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</si>
  <si>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</si>
  <si>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</si>
  <si>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</si>
  <si>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</si>
  <si>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</si>
  <si>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</si>
  <si>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</si>
  <si>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</si>
  <si>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</si>
  <si>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</si>
  <si>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</si>
  <si>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</si>
  <si>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</si>
  <si>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</si>
  <si>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</si>
  <si>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</si>
  <si>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</si>
  <si>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</si>
  <si>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</si>
  <si>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</si>
  <si>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</si>
  <si>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</si>
  <si>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</si>
  <si>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</si>
  <si>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</si>
  <si>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</si>
  <si>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</si>
  <si>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</si>
  <si>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</si>
  <si>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</si>
  <si>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</si>
  <si>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</si>
  <si>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</si>
  <si>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</si>
  <si>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</si>
  <si>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</si>
  <si>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</si>
  <si>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</si>
  <si>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</si>
  <si>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</si>
  <si>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</si>
  <si>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</si>
  <si>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</si>
  <si>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</si>
  <si>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</si>
  <si>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</si>
  <si>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</si>
  <si>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</si>
  <si>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</si>
  <si>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</si>
  <si>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</si>
  <si>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</si>
  <si>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</si>
  <si>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</si>
  <si>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</si>
  <si>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</si>
  <si>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</si>
  <si>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</si>
  <si>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</si>
  <si>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</si>
  <si>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</si>
  <si>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</si>
  <si>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</si>
  <si>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</si>
  <si>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</si>
  <si>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</si>
  <si>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</si>
  <si>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</si>
  <si>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</si>
  <si>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</si>
  <si>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</si>
  <si>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</si>
  <si>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</si>
  <si>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</si>
  <si>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</si>
  <si>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</si>
  <si>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</si>
  <si>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</si>
  <si>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</si>
  <si>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</si>
  <si>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</si>
  <si>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</si>
  <si>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</si>
  <si>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</si>
  <si>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</si>
  <si>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</si>
  <si>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</si>
  <si>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</si>
  <si>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</si>
  <si>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</si>
  <si>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</si>
  <si>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</si>
  <si>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</si>
  <si>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</si>
  <si>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</si>
  <si>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</si>
  <si>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</si>
  <si>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</si>
  <si>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</si>
  <si>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</si>
  <si>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</si>
  <si>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</si>
  <si>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</si>
  <si>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</si>
  <si>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</si>
  <si>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</si>
  <si>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</si>
  <si>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</si>
  <si>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</si>
  <si>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</si>
  <si>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</si>
  <si>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</si>
  <si>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</si>
  <si>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</si>
  <si>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</si>
  <si>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</si>
  <si>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</si>
  <si>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</si>
  <si>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</si>
  <si>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</si>
  <si>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</si>
  <si>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</si>
  <si>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</si>
  <si>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</si>
  <si>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</si>
  <si>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</si>
  <si>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</si>
  <si>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</si>
  <si>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</si>
  <si>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</si>
  <si>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</si>
  <si>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</si>
  <si>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</si>
  <si>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</si>
  <si>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</si>
  <si>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</si>
  <si>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</si>
  <si>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</si>
  <si>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</si>
  <si>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</si>
  <si>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</si>
  <si>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</si>
  <si>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</si>
  <si>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</si>
  <si>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</si>
  <si>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</si>
  <si>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</si>
  <si>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</si>
  <si>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</si>
  <si>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</si>
  <si>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</si>
  <si>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</si>
  <si>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</si>
  <si>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</si>
  <si>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</si>
  <si>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</si>
  <si>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</si>
  <si>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</si>
  <si>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</si>
  <si>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</si>
  <si>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</si>
  <si>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</si>
  <si>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</si>
  <si>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</si>
  <si>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</si>
  <si>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</si>
  <si>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</si>
  <si>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</si>
  <si>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</si>
  <si>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</si>
  <si>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</si>
  <si>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</si>
  <si>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</si>
  <si>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</si>
  <si>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</si>
  <si>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</si>
  <si>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</si>
  <si>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</si>
  <si>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</si>
  <si>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</si>
  <si>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</si>
  <si>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</si>
  <si>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</si>
  <si>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</si>
  <si>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</si>
  <si>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</si>
  <si>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</si>
  <si>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</si>
  <si>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</si>
  <si>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</si>
  <si>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</si>
  <si>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</si>
  <si>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</si>
  <si>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</si>
  <si>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</si>
  <si>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</si>
  <si>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</si>
  <si>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</si>
  <si>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</si>
  <si>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</si>
  <si>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</si>
  <si>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</si>
  <si>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</si>
  <si>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</si>
  <si>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</si>
  <si>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</si>
  <si>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</si>
  <si>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</si>
  <si>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</si>
  <si>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</si>
  <si>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</si>
  <si>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</si>
  <si>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</si>
  <si>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</si>
  <si>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</si>
  <si>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</si>
  <si>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</si>
  <si>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</si>
  <si>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</si>
  <si>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</si>
  <si>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</si>
  <si>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</si>
  <si>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</si>
  <si>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</si>
  <si>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</si>
  <si>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</si>
  <si>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</si>
  <si>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</si>
  <si>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</si>
  <si>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</si>
  <si>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</si>
  <si>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</si>
  <si>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</si>
  <si>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</si>
  <si>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</si>
  <si>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</si>
  <si>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</si>
  <si>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</si>
  <si>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</si>
  <si>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</si>
  <si>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</si>
  <si>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</si>
  <si>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</si>
  <si>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</si>
  <si>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</si>
  <si>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</si>
  <si>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</si>
  <si>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</si>
  <si>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</si>
  <si>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</si>
  <si>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</si>
  <si>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</si>
  <si>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</si>
  <si>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</si>
  <si>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</si>
  <si>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</si>
  <si>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</si>
  <si>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</si>
  <si>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</si>
  <si>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</si>
  <si>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</si>
  <si>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</si>
  <si>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</si>
  <si>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</si>
  <si>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</si>
  <si>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</si>
  <si>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</si>
  <si>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</si>
  <si>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</si>
  <si>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</si>
  <si>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</si>
  <si>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</si>
  <si>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</si>
  <si>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</si>
  <si>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</si>
  <si>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</si>
  <si>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</si>
  <si>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</si>
  <si>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</si>
  <si>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</si>
  <si>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</si>
  <si>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</si>
  <si>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</si>
  <si>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</si>
  <si>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</si>
  <si>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</si>
  <si>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</si>
  <si>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</si>
  <si>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</si>
  <si>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</si>
  <si>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</si>
  <si>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</si>
  <si>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</si>
  <si>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</si>
  <si>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</si>
  <si>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</si>
  <si>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</si>
  <si>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</si>
  <si>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</si>
  <si>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</si>
  <si>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</si>
  <si>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</si>
  <si>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</si>
  <si>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</si>
  <si>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</si>
  <si>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</si>
  <si>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</si>
  <si>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</si>
  <si>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</si>
  <si>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</si>
  <si>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</si>
  <si>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</si>
  <si>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</si>
  <si>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</si>
  <si>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</si>
  <si>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</si>
  <si>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</si>
  <si>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</si>
  <si>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</si>
  <si>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</si>
  <si>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</si>
  <si>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</si>
  <si>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</si>
  <si>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</si>
  <si>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</si>
  <si>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</si>
  <si>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</si>
  <si>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</si>
  <si>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</si>
  <si>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</si>
  <si>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</si>
  <si>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</si>
  <si>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</si>
  <si>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</si>
  <si>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</si>
  <si>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</si>
  <si>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</si>
  <si>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</si>
  <si>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</si>
  <si>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</si>
  <si>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</si>
  <si>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</si>
  <si>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</si>
  <si>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</si>
  <si>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</si>
  <si>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</si>
  <si>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</si>
  <si>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</si>
  <si>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</si>
  <si>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</si>
  <si>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</si>
  <si>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</si>
  <si>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</si>
  <si>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</si>
  <si>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</si>
  <si>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</si>
  <si>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</si>
  <si>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</si>
  <si>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</si>
  <si>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</si>
  <si>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</si>
  <si>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</si>
  <si>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</si>
  <si>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</si>
  <si>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</si>
  <si>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</si>
  <si>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</si>
  <si>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</si>
  <si>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</si>
  <si>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</si>
  <si>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</si>
  <si>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</si>
  <si>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</si>
  <si>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</si>
  <si>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</si>
  <si>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</si>
  <si>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</si>
  <si>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</si>
  <si>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</si>
  <si>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</si>
  <si>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</si>
  <si>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</si>
  <si>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</si>
  <si>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</si>
  <si>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</si>
  <si>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</si>
  <si>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</si>
  <si>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</si>
  <si>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</si>
  <si>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</si>
  <si>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</si>
  <si>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</si>
  <si>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</si>
  <si>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</si>
  <si>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</si>
  <si>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</si>
  <si>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</si>
  <si>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</si>
  <si>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</si>
  <si>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</si>
  <si>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</si>
  <si>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</si>
  <si>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</si>
  <si>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</si>
  <si>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</si>
  <si>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</si>
  <si>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</si>
  <si>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</si>
  <si>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</si>
  <si>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</si>
  <si>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</si>
  <si>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</si>
  <si>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</si>
  <si>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</si>
  <si>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</si>
  <si>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</si>
  <si>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</si>
  <si>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</si>
  <si>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</si>
  <si>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</si>
  <si>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</si>
  <si>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</si>
  <si>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</si>
  <si>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</si>
  <si>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</si>
  <si>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</si>
  <si>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</si>
  <si>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</si>
  <si>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</si>
  <si>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</si>
  <si>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</si>
  <si>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</si>
  <si>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</si>
  <si>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</si>
  <si>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</si>
  <si>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</si>
  <si>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</si>
  <si>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</si>
  <si>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</si>
  <si>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</si>
  <si>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</si>
  <si>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</si>
  <si>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</si>
  <si>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</si>
  <si>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</si>
  <si>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</si>
  <si>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</si>
  <si>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</si>
  <si>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</si>
  <si>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</si>
  <si>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</si>
  <si>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</si>
  <si>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</si>
  <si>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</si>
  <si>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</si>
  <si>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</si>
  <si>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</si>
  <si>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</si>
  <si>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</si>
  <si>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</si>
  <si>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</si>
  <si>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</si>
  <si>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</si>
  <si>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</si>
  <si>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</si>
  <si>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</si>
  <si>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</si>
  <si>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</si>
  <si>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</si>
  <si>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</si>
  <si>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</si>
  <si>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</si>
  <si>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</si>
  <si>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</si>
  <si>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</si>
  <si>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</si>
  <si>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</si>
  <si>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</si>
  <si>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</si>
  <si>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</si>
  <si>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</si>
  <si>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</si>
  <si>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</si>
  <si>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</si>
  <si>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</si>
  <si>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</si>
  <si>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</si>
  <si>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</si>
  <si>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</si>
  <si>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</si>
  <si>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</si>
  <si>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</si>
  <si>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</si>
  <si>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</si>
  <si>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</si>
  <si>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</si>
  <si>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</si>
  <si>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</si>
  <si>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</si>
  <si>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</si>
  <si>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</si>
  <si>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</si>
  <si>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</si>
  <si>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</si>
  <si>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</si>
  <si>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</si>
  <si>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</si>
  <si>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</si>
  <si>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</si>
  <si>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</si>
  <si>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</si>
  <si>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</si>
  <si>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</si>
  <si>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</si>
  <si>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</si>
  <si>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</si>
  <si>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</si>
  <si>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</si>
  <si>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</si>
  <si>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</si>
  <si>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</si>
  <si>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</si>
  <si>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</si>
  <si>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</si>
  <si>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</si>
  <si>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</si>
  <si>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</si>
  <si>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</si>
  <si>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</si>
  <si>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</si>
  <si>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</si>
  <si>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</si>
  <si>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</si>
  <si>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</si>
  <si>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</si>
  <si>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</si>
  <si>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</si>
  <si>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</si>
  <si>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</si>
  <si>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</si>
  <si>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</si>
  <si>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</si>
  <si>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</si>
  <si>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</si>
  <si>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</si>
  <si>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</si>
  <si>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</si>
  <si>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</si>
  <si>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</si>
  <si>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</si>
  <si>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</si>
  <si>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</si>
  <si>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</si>
  <si>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</si>
  <si>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</si>
  <si>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</si>
  <si>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</si>
  <si>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</si>
  <si>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</si>
  <si>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</si>
  <si>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</si>
  <si>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</si>
  <si>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</si>
  <si>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</si>
  <si>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</si>
  <si>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</si>
  <si>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</si>
  <si>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</si>
  <si>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</si>
  <si>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</si>
  <si>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</si>
  <si>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</si>
  <si>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</si>
  <si>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</si>
  <si>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</si>
  <si>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</si>
  <si>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</si>
  <si>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</si>
  <si>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</si>
  <si>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</si>
  <si>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</si>
  <si>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</si>
  <si>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</si>
  <si>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</si>
  <si>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</si>
  <si>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</si>
  <si>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</si>
  <si>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</si>
  <si>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</si>
  <si>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</si>
  <si>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</si>
  <si>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</si>
  <si>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</si>
  <si>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</si>
  <si>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</si>
  <si>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</si>
  <si>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</si>
  <si>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</si>
  <si>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</si>
  <si>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</si>
  <si>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</si>
  <si>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</si>
  <si>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</si>
  <si>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</si>
  <si>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</si>
  <si>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</si>
  <si>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</si>
  <si>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</si>
  <si>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</si>
  <si>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</si>
  <si>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</si>
  <si>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</si>
  <si>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</si>
  <si>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</si>
  <si>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</si>
  <si>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</si>
  <si>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</si>
  <si>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</si>
  <si>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</si>
  <si>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</si>
  <si>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</si>
  <si>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</si>
  <si>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</si>
  <si>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</si>
  <si>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</si>
  <si>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</si>
  <si>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</si>
  <si>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</si>
  <si>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</si>
  <si>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</si>
  <si>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</si>
  <si>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</si>
  <si>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</si>
  <si>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</si>
  <si>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</si>
  <si>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</si>
  <si>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</si>
  <si>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</si>
  <si>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</si>
  <si>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</si>
  <si>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</si>
  <si>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</si>
  <si>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</si>
  <si>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</si>
  <si>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</si>
  <si>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</si>
  <si>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</si>
  <si>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</si>
  <si>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</si>
  <si>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</si>
  <si>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</si>
  <si>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</si>
  <si>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</si>
  <si>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</si>
  <si>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</si>
  <si>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</si>
  <si>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</si>
  <si>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</si>
  <si>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</si>
  <si>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</si>
  <si>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</si>
  <si>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</si>
  <si>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</si>
  <si>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</si>
  <si>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</si>
  <si>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</si>
  <si>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</si>
  <si>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</si>
  <si>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</si>
  <si>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</si>
  <si>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</si>
  <si>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</si>
  <si>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</si>
  <si>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</si>
  <si>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</si>
  <si>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</si>
  <si>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</si>
  <si>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</si>
  <si>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</si>
  <si>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</si>
  <si>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</si>
  <si>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</si>
  <si>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</si>
  <si>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</si>
  <si>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</si>
  <si>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</si>
  <si>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</si>
  <si>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</si>
  <si>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</si>
  <si>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</si>
  <si>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</si>
  <si>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</si>
  <si>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</si>
  <si>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</si>
  <si>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</si>
  <si>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</si>
  <si>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</si>
  <si>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</si>
  <si>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</si>
  <si>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</si>
  <si>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</si>
  <si>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</si>
  <si>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</si>
  <si>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</si>
  <si>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</si>
  <si>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</si>
  <si>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</si>
  <si>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</si>
  <si>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</si>
  <si>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</si>
  <si>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</si>
  <si>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</si>
  <si>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</si>
  <si>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</si>
  <si>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</si>
  <si>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</si>
  <si>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</si>
  <si>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</si>
  <si>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</si>
  <si>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</si>
  <si>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</si>
  <si>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</si>
  <si>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</si>
  <si>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</si>
  <si>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</si>
  <si>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</si>
  <si>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</si>
  <si>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</si>
  <si>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</si>
  <si>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</si>
  <si>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</si>
  <si>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</si>
  <si>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</si>
  <si>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</si>
  <si>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</si>
  <si>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</si>
  <si>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</si>
  <si>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</si>
  <si>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</si>
  <si>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</si>
  <si>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</si>
  <si>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</si>
  <si>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</si>
  <si>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</si>
  <si>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</si>
  <si>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</si>
  <si>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</si>
  <si>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</si>
  <si>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</si>
  <si>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</si>
  <si>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</si>
  <si>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</si>
  <si>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</si>
  <si>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</si>
  <si>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</si>
  <si>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</si>
  <si>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</si>
  <si>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</si>
  <si>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</si>
  <si>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</si>
  <si>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</si>
  <si>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</si>
  <si>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</si>
  <si>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</si>
  <si>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</si>
  <si>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</si>
  <si>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</si>
  <si>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</si>
  <si>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</si>
  <si>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</si>
  <si>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</si>
  <si>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</si>
  <si>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</si>
  <si>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</si>
  <si>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</si>
  <si>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</si>
  <si>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</si>
  <si>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</si>
  <si>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</si>
  <si>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</si>
  <si>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</si>
  <si>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</si>
  <si>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</si>
  <si>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</si>
  <si>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</si>
  <si>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</si>
  <si>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</si>
  <si>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</si>
  <si>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</si>
  <si>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</si>
  <si>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</si>
  <si>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</si>
  <si>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</si>
  <si>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</si>
  <si>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</si>
  <si>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</si>
  <si>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</si>
  <si>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</si>
  <si>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</si>
  <si>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</si>
  <si>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</si>
  <si>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</si>
  <si>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</si>
  <si>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</si>
  <si>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</si>
  <si>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</si>
  <si>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</si>
  <si>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</si>
  <si>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</si>
  <si>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</si>
  <si>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</si>
  <si>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</si>
  <si>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</si>
  <si>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</si>
  <si>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</si>
  <si>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</si>
  <si>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</si>
  <si>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</si>
  <si>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</si>
  <si>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</si>
  <si>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</si>
  <si>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</si>
  <si>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</si>
  <si>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</si>
  <si>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</si>
  <si>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</si>
  <si>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</si>
  <si>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</si>
  <si>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</si>
  <si>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</si>
  <si>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</si>
  <si>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</si>
  <si>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</si>
  <si>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</si>
  <si>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</si>
  <si>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</si>
  <si>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</si>
  <si>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</si>
  <si>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</si>
  <si>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</si>
  <si>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</si>
  <si>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</si>
  <si>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</si>
  <si>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</si>
  <si>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</si>
  <si>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</si>
  <si>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</si>
  <si>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</si>
  <si>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</si>
  <si>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</si>
  <si>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</si>
  <si>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</si>
  <si>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</si>
  <si>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</si>
  <si>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</si>
  <si>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</si>
  <si>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</si>
  <si>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</si>
  <si>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</si>
  <si>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</si>
  <si>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</si>
  <si>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</si>
  <si>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</si>
  <si>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</si>
  <si>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</si>
  <si>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</si>
  <si>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</si>
  <si>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</si>
  <si>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</si>
  <si>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</si>
  <si>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</si>
  <si>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</si>
  <si>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</si>
  <si>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</si>
  <si>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</si>
  <si>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</si>
  <si>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</si>
  <si>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</si>
  <si>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</si>
  <si>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</si>
  <si>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</si>
  <si>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</si>
  <si>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</si>
  <si>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</si>
  <si>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</si>
  <si>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</si>
  <si>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</si>
  <si>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</si>
  <si>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</si>
  <si>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</si>
  <si>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</si>
  <si>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</si>
  <si>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</si>
  <si>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</si>
  <si>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</si>
  <si>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</si>
  <si>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</si>
  <si>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</si>
  <si>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</si>
  <si>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</si>
  <si>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</si>
  <si>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</si>
  <si>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</si>
  <si>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</si>
  <si>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</si>
  <si>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</si>
  <si>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</si>
  <si>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</si>
  <si>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</si>
  <si>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</si>
  <si>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</si>
  <si>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</si>
  <si>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</si>
  <si>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</si>
  <si>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</si>
  <si>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</si>
  <si>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</si>
  <si>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</si>
  <si>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</si>
  <si>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</si>
  <si>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</si>
  <si>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</si>
  <si>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</si>
  <si>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</si>
  <si>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</si>
  <si>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</si>
  <si>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</si>
  <si>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</si>
  <si>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</si>
  <si>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</si>
  <si>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</si>
  <si>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</si>
  <si>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</si>
  <si>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</si>
  <si>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</si>
  <si>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</si>
  <si>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</si>
  <si>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</si>
  <si>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</si>
  <si>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</si>
  <si>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</si>
  <si>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</si>
  <si>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</si>
  <si>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</si>
  <si>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</si>
  <si>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</si>
  <si>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</si>
  <si>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</si>
  <si>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</si>
  <si>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</si>
  <si>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</si>
  <si>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</si>
  <si>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</si>
  <si>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</si>
  <si>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</si>
  <si>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</si>
  <si>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</si>
  <si>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</si>
  <si>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</si>
  <si>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</si>
  <si>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</si>
  <si>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</si>
  <si>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</si>
  <si>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</si>
  <si>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</si>
  <si>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</si>
  <si>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</si>
  <si>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</si>
  <si>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</si>
  <si>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</si>
  <si>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</si>
  <si>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</si>
  <si>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</si>
  <si>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</si>
  <si>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</si>
  <si>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</si>
  <si>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</si>
  <si>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</si>
  <si>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</si>
  <si>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</si>
  <si>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</si>
  <si>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</si>
  <si>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</si>
  <si>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</si>
  <si>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</si>
  <si>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</si>
  <si>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</si>
  <si>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</si>
  <si>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</si>
  <si>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</si>
  <si>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</si>
  <si>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</si>
  <si>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</si>
  <si>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</si>
  <si>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</si>
  <si>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</si>
  <si>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</si>
  <si>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</si>
  <si>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</si>
  <si>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</si>
  <si>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</si>
  <si>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</si>
  <si>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</si>
  <si>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</si>
  <si>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</si>
  <si>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</si>
  <si>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</si>
  <si>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</si>
  <si>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</si>
  <si>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</si>
  <si>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</si>
  <si>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</si>
  <si>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</si>
  <si>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</si>
  <si>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</si>
  <si>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</si>
  <si>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</si>
  <si>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</si>
  <si>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</si>
  <si>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</si>
  <si>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</si>
  <si>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</si>
  <si>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</si>
  <si>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</si>
  <si>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</si>
  <si>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</si>
  <si>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</si>
  <si>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</si>
  <si>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</si>
  <si>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</si>
  <si>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</si>
  <si>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</si>
  <si>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</si>
  <si>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</si>
  <si>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</si>
  <si>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</si>
  <si>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</si>
  <si>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</si>
  <si>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</si>
  <si>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</si>
  <si>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</si>
  <si>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</si>
  <si>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</si>
  <si>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</si>
  <si>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</si>
  <si>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</si>
  <si>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</si>
  <si>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</si>
  <si>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</si>
  <si>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</si>
  <si>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</si>
  <si>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</si>
  <si>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</si>
  <si>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</si>
  <si>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</si>
  <si>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</si>
  <si>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</si>
  <si>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</si>
  <si>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</si>
  <si>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</si>
  <si>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</si>
  <si>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</si>
  <si>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</si>
  <si>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</si>
  <si>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</si>
  <si>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</si>
  <si>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</si>
  <si>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</si>
  <si>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</si>
  <si>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</si>
  <si>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</si>
  <si>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</si>
  <si>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</si>
  <si>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</si>
  <si>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</si>
  <si>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</si>
  <si>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</si>
  <si>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</si>
  <si>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</si>
  <si>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</si>
  <si>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</si>
  <si>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</si>
  <si>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</si>
  <si>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</si>
  <si>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</si>
  <si>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</si>
  <si>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</si>
  <si>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</si>
  <si>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</si>
  <si>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</si>
  <si>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</si>
  <si>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</si>
  <si>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</si>
  <si>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</si>
  <si>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</si>
  <si>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</si>
  <si>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</si>
  <si>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</si>
  <si>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</si>
  <si>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</si>
  <si>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</si>
  <si>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</si>
  <si>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</si>
  <si>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</si>
  <si>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</si>
  <si>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</si>
  <si>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</si>
  <si>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</si>
  <si>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</si>
  <si>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</si>
  <si>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</si>
  <si>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</si>
  <si>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</si>
  <si>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</si>
  <si>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</si>
  <si>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</si>
  <si>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</si>
  <si>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</si>
  <si>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</si>
  <si>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</si>
  <si>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</si>
  <si>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</si>
  <si>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</si>
  <si>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</si>
  <si>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</si>
  <si>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</si>
  <si>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</si>
  <si>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</si>
  <si>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</si>
  <si>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</si>
  <si>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</si>
  <si>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</si>
  <si>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</si>
  <si>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</si>
  <si>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</si>
  <si>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</si>
  <si>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</si>
  <si>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</si>
  <si>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</si>
  <si>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</si>
  <si>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</si>
  <si>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</si>
  <si>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</si>
  <si>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</si>
  <si>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</si>
  <si>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</si>
  <si>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</si>
  <si>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</si>
  <si>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</si>
  <si>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</si>
  <si>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</si>
  <si>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</si>
  <si>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</si>
  <si>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</si>
  <si>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</si>
  <si>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</si>
  <si>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</si>
  <si>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</si>
  <si>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</si>
  <si>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</si>
  <si>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</si>
  <si>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</si>
  <si>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</si>
  <si>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</si>
  <si>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</si>
  <si>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</si>
  <si>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</si>
  <si>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</si>
  <si>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</si>
  <si>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</si>
  <si>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</si>
  <si>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</si>
  <si>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</si>
  <si>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</si>
  <si>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</si>
  <si>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</si>
  <si>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</si>
  <si>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</si>
  <si>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</si>
  <si>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</si>
  <si>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</si>
  <si>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</si>
  <si>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</si>
  <si>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</si>
  <si>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</si>
  <si>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</si>
  <si>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</si>
  <si>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</si>
  <si>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</si>
  <si>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</si>
  <si>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</si>
  <si>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</si>
  <si>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</si>
  <si>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</si>
  <si>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</si>
  <si>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</si>
  <si>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</si>
  <si>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</si>
  <si>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</si>
  <si>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</si>
  <si>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</si>
  <si>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</si>
  <si>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</si>
  <si>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</si>
  <si>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</si>
  <si>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</si>
  <si>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</si>
  <si>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</si>
  <si>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</si>
  <si>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</si>
  <si>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</si>
  <si>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</si>
  <si>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</si>
  <si>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</si>
  <si>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</si>
  <si>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</si>
  <si>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</si>
  <si>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</si>
  <si>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</si>
  <si>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</si>
  <si>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</si>
  <si>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</si>
  <si>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</si>
  <si>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</si>
  <si>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</si>
  <si>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</si>
  <si>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</si>
  <si>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</si>
  <si>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</si>
  <si>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</si>
  <si>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</si>
  <si>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</si>
  <si>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</si>
  <si>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</si>
  <si>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</si>
  <si>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</si>
  <si>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</si>
  <si>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</si>
  <si>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</si>
  <si>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</si>
  <si>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</si>
  <si>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</si>
  <si>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</si>
  <si>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</si>
  <si>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</si>
  <si>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</si>
  <si>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</si>
  <si>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</si>
  <si>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</si>
  <si>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</si>
  <si>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</si>
  <si>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</si>
  <si>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</si>
  <si>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</si>
  <si>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</si>
  <si>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</si>
  <si>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</si>
  <si>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</si>
  <si>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</si>
  <si>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</si>
  <si>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</si>
  <si>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</si>
  <si>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</si>
  <si>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</si>
  <si>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</si>
  <si>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</si>
  <si>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</si>
  <si>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</si>
  <si>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</si>
  <si>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</si>
  <si>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</si>
  <si>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</si>
  <si>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</si>
  <si>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</si>
  <si>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</si>
  <si>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</si>
  <si>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</si>
  <si>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</si>
  <si>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</si>
  <si>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</si>
  <si>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</si>
  <si>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</si>
  <si>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</si>
  <si>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</si>
  <si>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</si>
  <si>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</si>
  <si>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</si>
  <si>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</si>
  <si>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</si>
  <si>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</si>
  <si>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</si>
  <si>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</si>
  <si>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</si>
  <si>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</si>
  <si>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</si>
  <si>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</si>
  <si>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</si>
  <si>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</si>
  <si>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</si>
  <si>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</si>
  <si>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</si>
  <si>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</si>
  <si>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</si>
  <si>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</si>
  <si>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</si>
  <si>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</si>
  <si>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</si>
  <si>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</si>
  <si>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</si>
  <si>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</si>
  <si>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</si>
  <si>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</si>
  <si>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</si>
  <si>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</si>
  <si>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</si>
  <si>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</si>
  <si>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</si>
  <si>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</si>
  <si>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</si>
  <si>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</si>
  <si>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</si>
  <si>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</si>
  <si>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</si>
  <si>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</si>
  <si>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</si>
  <si>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</si>
  <si>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</si>
  <si>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</si>
  <si>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</si>
  <si>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</si>
  <si>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</si>
  <si>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</si>
  <si>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</si>
  <si>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</si>
  <si>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</si>
  <si>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</si>
  <si>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</si>
  <si>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</si>
  <si>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</si>
  <si>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</si>
  <si>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</si>
  <si>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</si>
  <si>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</si>
  <si>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</si>
  <si>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</si>
  <si>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</si>
  <si>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</si>
  <si>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</si>
  <si>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</si>
  <si>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</si>
  <si>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</si>
  <si>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</si>
  <si>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</si>
  <si>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</si>
  <si>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</si>
  <si>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</si>
  <si>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</si>
  <si>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</si>
  <si>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</si>
  <si>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</si>
  <si>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</si>
  <si>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</si>
  <si>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</si>
  <si>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</si>
  <si>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</si>
  <si>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</si>
  <si>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</si>
  <si>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</si>
  <si>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</si>
  <si>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</si>
  <si>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</si>
  <si>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</si>
  <si>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</si>
  <si>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</si>
  <si>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</si>
  <si>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</si>
  <si>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</si>
  <si>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</si>
  <si>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</si>
  <si>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</si>
  <si>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</si>
  <si>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</si>
  <si>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</si>
  <si>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</si>
  <si>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</si>
  <si>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</si>
  <si>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</si>
  <si>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</si>
  <si>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</si>
  <si>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</si>
  <si>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</si>
  <si>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</si>
  <si>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</si>
  <si>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</si>
  <si>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</si>
  <si>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</si>
  <si>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</si>
  <si>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</si>
  <si>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</si>
  <si>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</si>
  <si>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</si>
  <si>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</si>
  <si>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</si>
  <si>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</si>
  <si>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</si>
  <si>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</si>
  <si>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</si>
  <si>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</si>
  <si>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</si>
  <si>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</si>
  <si>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</si>
  <si>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</si>
  <si>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</si>
  <si>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</si>
  <si>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</si>
  <si>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</si>
  <si>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</si>
  <si>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</si>
  <si>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</si>
  <si>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</si>
  <si>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</si>
  <si>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</si>
  <si>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</si>
  <si>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</si>
  <si>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</si>
  <si>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</si>
  <si>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</si>
  <si>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</si>
  <si>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</si>
  <si>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</si>
  <si>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</si>
  <si>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</si>
  <si>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</si>
  <si>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</si>
  <si>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</si>
  <si>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</si>
  <si>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</si>
  <si>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</si>
  <si>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</si>
  <si>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</si>
  <si>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</si>
  <si>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</si>
  <si>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</si>
  <si>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</si>
  <si>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</si>
  <si>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</si>
  <si>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</si>
  <si>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</si>
  <si>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</si>
  <si>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</si>
  <si>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</si>
  <si>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</si>
  <si>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</si>
  <si>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</si>
  <si>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</si>
  <si>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</si>
  <si>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</si>
  <si>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</si>
  <si>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</si>
  <si>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</si>
  <si>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</si>
  <si>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</si>
  <si>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</si>
  <si>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</si>
  <si>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</si>
  <si>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</si>
  <si>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</si>
  <si>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</si>
  <si>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</si>
  <si>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</si>
  <si>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</si>
  <si>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</si>
  <si>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</si>
  <si>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</si>
  <si>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</si>
  <si>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</si>
  <si>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</si>
  <si>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</si>
  <si>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</si>
  <si>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</si>
  <si>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</si>
  <si>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</si>
  <si>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</si>
  <si>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</si>
  <si>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</si>
  <si>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</si>
  <si>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</si>
  <si>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</si>
  <si>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</si>
  <si>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</si>
  <si>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</si>
  <si>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</si>
  <si>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</si>
  <si>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</si>
  <si>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</si>
  <si>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</si>
  <si>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</si>
  <si>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</si>
  <si>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</si>
  <si>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</si>
  <si>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</si>
  <si>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</si>
  <si>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</si>
  <si>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</si>
  <si>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</si>
  <si>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</si>
  <si>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</si>
  <si>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</si>
  <si>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</si>
  <si>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</si>
  <si>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</si>
  <si>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</si>
  <si>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</si>
  <si>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</si>
  <si>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</si>
  <si>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</si>
  <si>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</si>
  <si>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</si>
  <si>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</si>
  <si>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</si>
  <si>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</si>
  <si>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</si>
  <si>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</si>
  <si>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</si>
  <si>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</si>
  <si>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</si>
  <si>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</si>
  <si>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</si>
  <si>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</si>
  <si>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</si>
  <si>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</si>
  <si>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</si>
  <si>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</si>
  <si>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</si>
  <si>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</si>
  <si>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</si>
  <si>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</si>
  <si>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</si>
  <si>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</si>
  <si>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</si>
  <si>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</si>
  <si>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</si>
  <si>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</si>
  <si>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</si>
  <si>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</si>
  <si>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</si>
  <si>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</si>
  <si>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</si>
  <si>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</si>
  <si>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</si>
  <si>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</si>
  <si>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</si>
  <si>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</si>
  <si>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</si>
  <si>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</si>
  <si>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</si>
  <si>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</si>
  <si>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</si>
  <si>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</si>
  <si>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</si>
  <si>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</si>
  <si>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</si>
  <si>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</si>
  <si>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</si>
  <si>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</si>
  <si>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</si>
  <si>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</si>
  <si>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</si>
  <si>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</si>
  <si>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</si>
  <si>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</si>
  <si>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</si>
  <si>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</si>
  <si>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</si>
  <si>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</si>
  <si>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</si>
  <si>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</si>
  <si>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</si>
  <si>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</si>
  <si>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</si>
  <si>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</si>
  <si>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</si>
  <si>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</si>
  <si>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</si>
  <si>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</si>
  <si>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</si>
  <si>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</si>
  <si>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</si>
  <si>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</si>
  <si>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</si>
  <si>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</si>
  <si>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</si>
  <si>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</si>
  <si>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</si>
  <si>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</si>
  <si>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</si>
  <si>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</si>
  <si>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</si>
  <si>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</si>
  <si>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</si>
  <si>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</si>
  <si>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</si>
  <si>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</si>
  <si>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</si>
  <si>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</si>
  <si>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</si>
  <si>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</si>
  <si>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</si>
  <si>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</si>
  <si>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</si>
  <si>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</si>
  <si>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</si>
  <si>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</si>
  <si>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</si>
  <si>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</si>
  <si>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</si>
  <si>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</si>
  <si>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</si>
  <si>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</si>
  <si>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</si>
  <si>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</si>
  <si>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</si>
  <si>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</si>
  <si>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</si>
  <si>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</si>
  <si>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</si>
  <si>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</si>
  <si>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</si>
  <si>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</si>
  <si>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</si>
  <si>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</si>
  <si>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</si>
  <si>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</si>
  <si>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</si>
  <si>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</si>
  <si>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</si>
  <si>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</si>
  <si>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</si>
  <si>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</si>
  <si>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</si>
  <si>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</si>
  <si>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</si>
  <si>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</si>
  <si>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</si>
  <si>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</si>
  <si>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</si>
  <si>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</si>
  <si>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</si>
  <si>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</si>
  <si>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</si>
  <si>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</si>
  <si>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</si>
  <si>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</si>
  <si>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</si>
  <si>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</si>
  <si>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</si>
  <si>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</si>
  <si>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</si>
  <si>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</si>
  <si>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</si>
  <si>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</si>
  <si>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</si>
  <si>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</si>
  <si>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</si>
  <si>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</si>
  <si>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</si>
  <si>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</si>
  <si>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</si>
  <si>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</si>
  <si>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</si>
  <si>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</si>
  <si>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</si>
  <si>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</si>
  <si>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</si>
  <si>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</si>
  <si>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</si>
  <si>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</si>
  <si>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</si>
  <si>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</si>
  <si>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</si>
  <si>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</si>
  <si>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</si>
  <si>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</si>
  <si>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</si>
  <si>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</si>
  <si>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</si>
  <si>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</si>
  <si>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</si>
  <si>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</si>
  <si>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</si>
  <si>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</si>
  <si>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</si>
  <si>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</si>
  <si>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</si>
  <si>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</si>
  <si>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</si>
  <si>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</si>
  <si>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</si>
  <si>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</si>
  <si>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</si>
  <si>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</si>
  <si>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</si>
  <si>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</si>
  <si>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</si>
  <si>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</si>
  <si>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</si>
  <si>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</si>
  <si>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</si>
  <si>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</si>
  <si>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</si>
  <si>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</si>
  <si>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</si>
  <si>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</si>
  <si>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</si>
  <si>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</si>
  <si>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</si>
  <si>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</si>
  <si>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</si>
  <si>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</si>
  <si>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</si>
  <si>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</si>
  <si>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</si>
  <si>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</si>
  <si>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</si>
  <si>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</si>
  <si>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</si>
  <si>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</si>
  <si>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</si>
  <si>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</si>
  <si>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</si>
  <si>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</si>
  <si>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</si>
  <si>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</si>
  <si>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</si>
  <si>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</si>
  <si>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</si>
  <si>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</si>
  <si>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</si>
  <si>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</si>
  <si>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</si>
  <si>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</si>
  <si>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</si>
  <si>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</si>
  <si>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</si>
  <si>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</si>
  <si>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</si>
  <si>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</si>
  <si>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</si>
  <si>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</si>
  <si>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</si>
  <si>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</si>
  <si>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</si>
  <si>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</si>
  <si>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</si>
  <si>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</si>
  <si>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</si>
  <si>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</si>
  <si>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</si>
  <si>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</si>
  <si>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</si>
  <si>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</si>
  <si>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</si>
  <si>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</si>
  <si>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</si>
  <si>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</si>
  <si>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</si>
  <si>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</si>
  <si>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</si>
  <si>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</si>
  <si>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</si>
  <si>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</si>
  <si>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</si>
  <si>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</si>
  <si>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</si>
  <si>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</si>
  <si>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</si>
  <si>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</si>
  <si>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</si>
  <si>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</si>
  <si>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</si>
  <si>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</si>
  <si>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</si>
  <si>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</si>
  <si>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</si>
  <si>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</si>
  <si>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</si>
  <si>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</si>
  <si>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</si>
  <si>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</si>
  <si>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</si>
  <si>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</si>
  <si>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</si>
  <si>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</si>
  <si>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</si>
  <si>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</si>
  <si>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</si>
  <si>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</si>
  <si>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</si>
  <si>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</si>
  <si>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</si>
  <si>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</si>
  <si>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</si>
  <si>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</si>
  <si>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</si>
  <si>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</si>
  <si>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</si>
  <si>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</si>
  <si>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</si>
  <si>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</si>
  <si>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</si>
  <si>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</si>
  <si>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</si>
  <si>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</si>
  <si>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</si>
  <si>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</si>
  <si>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</si>
  <si>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</si>
  <si>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</si>
  <si>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</si>
  <si>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</si>
  <si>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</si>
  <si>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</si>
  <si>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</si>
  <si>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</si>
  <si>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</si>
  <si>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</si>
  <si>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</si>
  <si>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</si>
  <si>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</si>
  <si>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</si>
  <si>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</si>
  <si>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</si>
  <si>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</si>
  <si>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</si>
  <si>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</si>
  <si>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</si>
  <si>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</si>
  <si>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</si>
  <si>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</si>
  <si>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</si>
  <si>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</si>
  <si>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</si>
  <si>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</si>
  <si>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</si>
  <si>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</si>
  <si>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</si>
  <si>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</si>
  <si>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</si>
  <si>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</si>
  <si>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</si>
  <si>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</si>
  <si>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</si>
  <si>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</si>
  <si>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</si>
  <si>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</si>
  <si>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</si>
  <si>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</si>
  <si>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</si>
  <si>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</si>
  <si>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</si>
  <si>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</si>
  <si>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</si>
  <si>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</si>
  <si>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</si>
  <si>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</si>
  <si>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</si>
  <si>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</si>
  <si>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</si>
  <si>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</si>
  <si>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</si>
  <si>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</si>
  <si>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</si>
  <si>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</si>
  <si>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</si>
  <si>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</si>
  <si>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</si>
  <si>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</si>
  <si>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</si>
  <si>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</si>
  <si>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</si>
  <si>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</si>
  <si>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</si>
  <si>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</si>
  <si>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</si>
  <si>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</si>
  <si>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</si>
  <si>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</si>
  <si>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</si>
  <si>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</si>
  <si>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</si>
  <si>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</si>
  <si>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</si>
  <si>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</si>
  <si>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</si>
  <si>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</si>
  <si>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</si>
  <si>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</si>
  <si>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</si>
  <si>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</si>
  <si>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</si>
  <si>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</si>
  <si>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</si>
  <si>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</si>
  <si>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</si>
  <si>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</si>
  <si>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</si>
  <si>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</si>
  <si>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</si>
  <si>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</si>
  <si>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</si>
  <si>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</si>
  <si>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</si>
  <si>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</si>
  <si>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</si>
  <si>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</si>
  <si>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</si>
  <si>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</si>
  <si>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</si>
  <si>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</si>
  <si>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</si>
  <si>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</si>
  <si>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</si>
  <si>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</si>
  <si>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</si>
  <si>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</si>
  <si>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</si>
  <si>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</si>
  <si>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</si>
  <si>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</si>
  <si>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</si>
  <si>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</si>
  <si>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</si>
  <si>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</si>
  <si>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</si>
  <si>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</si>
  <si>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</si>
  <si>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</si>
  <si>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</si>
  <si>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</si>
  <si>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</si>
  <si>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</si>
  <si>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</si>
  <si>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</si>
  <si>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</si>
  <si>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</si>
  <si>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</si>
  <si>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</si>
  <si>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</si>
  <si>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</si>
  <si>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</si>
  <si>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</si>
  <si>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</si>
  <si>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</si>
  <si>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</si>
  <si>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</si>
  <si>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</si>
  <si>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</si>
  <si>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</si>
  <si>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</si>
  <si>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</si>
  <si>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</si>
  <si>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</si>
  <si>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</si>
  <si>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</si>
  <si>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</si>
  <si>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</si>
  <si>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</si>
  <si>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</si>
  <si>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</si>
  <si>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</si>
  <si>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</si>
  <si>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</si>
  <si>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</si>
  <si>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</si>
  <si>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</si>
  <si>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</si>
  <si>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</si>
  <si>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</si>
  <si>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</si>
  <si>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</si>
  <si>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</si>
  <si>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</si>
  <si>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</si>
  <si>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</si>
  <si>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</si>
  <si>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</si>
  <si>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</si>
  <si>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</si>
  <si>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</si>
  <si>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</si>
  <si>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</si>
  <si>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</si>
  <si>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</si>
  <si>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</si>
  <si>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</si>
  <si>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</si>
  <si>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</si>
  <si>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</si>
  <si>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</si>
  <si>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</si>
  <si>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</si>
  <si>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</si>
  <si>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</si>
  <si>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</si>
  <si>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</si>
  <si>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</si>
  <si>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</si>
  <si>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</si>
  <si>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</si>
  <si>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</si>
  <si>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</si>
  <si>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</si>
  <si>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</si>
  <si>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</si>
  <si>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</si>
  <si>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</si>
  <si>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</si>
  <si>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</si>
  <si>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</si>
  <si>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</si>
  <si>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</si>
  <si>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</si>
  <si>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</si>
  <si>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</si>
  <si>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</si>
  <si>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</si>
  <si>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</si>
  <si>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</si>
  <si>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</si>
  <si>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</si>
  <si>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</si>
  <si>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</si>
  <si>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</si>
  <si>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</si>
  <si>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</si>
  <si>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</si>
  <si>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</si>
  <si>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</si>
  <si>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</si>
  <si>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</si>
  <si>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</si>
  <si>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</si>
  <si>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</si>
  <si>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</si>
  <si>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</si>
  <si>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</si>
  <si>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</si>
  <si>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</si>
  <si>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</si>
  <si>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</si>
  <si>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</si>
  <si>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</si>
  <si>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</si>
  <si>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</si>
  <si>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</si>
  <si>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</si>
  <si>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</si>
  <si>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</si>
  <si>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</si>
  <si>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</si>
  <si>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</si>
  <si>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</si>
  <si>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</si>
  <si>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</si>
  <si>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</si>
  <si>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</si>
  <si>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</si>
  <si>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</si>
  <si>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</si>
  <si>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</si>
  <si>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</si>
  <si>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</si>
  <si>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</si>
  <si>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</si>
  <si>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</si>
  <si>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</si>
  <si>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</si>
  <si>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</si>
  <si>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</si>
  <si>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</si>
  <si>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</si>
  <si>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</si>
  <si>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</si>
  <si>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</si>
  <si>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</si>
  <si>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</si>
  <si>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</si>
  <si>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</si>
  <si>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</si>
  <si>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</si>
  <si>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</si>
  <si>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</si>
  <si>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</si>
  <si>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</si>
  <si>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</si>
  <si>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</si>
  <si>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</si>
  <si>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</si>
  <si>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</si>
  <si>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</si>
  <si>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</si>
  <si>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</si>
  <si>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</si>
  <si>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</si>
  <si>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</si>
  <si>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</si>
  <si>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</si>
  <si>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</si>
  <si>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</si>
  <si>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</si>
  <si>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</si>
  <si>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</si>
  <si>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</si>
  <si>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</si>
  <si>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</si>
  <si>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</si>
  <si>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</si>
  <si>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</si>
  <si>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</si>
  <si>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</si>
  <si>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</si>
  <si>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</si>
  <si>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</si>
  <si>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</si>
  <si>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</si>
  <si>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</si>
  <si>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</si>
  <si>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</si>
  <si>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</si>
  <si>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</si>
  <si>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</si>
  <si>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</si>
  <si>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</si>
  <si>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</si>
  <si>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</si>
  <si>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</si>
  <si>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</si>
  <si>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</si>
  <si>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</si>
  <si>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</si>
  <si>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</si>
  <si>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</si>
  <si>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</si>
  <si>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</si>
  <si>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</si>
  <si>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</si>
  <si>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</si>
  <si>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</si>
  <si>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</si>
  <si>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</si>
  <si>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</si>
  <si>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</si>
  <si>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</si>
  <si>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</si>
  <si>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</si>
  <si>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</si>
  <si>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</si>
  <si>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</si>
  <si>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</si>
  <si>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</si>
  <si>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</si>
  <si>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</si>
  <si>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</si>
  <si>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</si>
  <si>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</si>
  <si>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</si>
  <si>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</si>
  <si>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</si>
  <si>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</si>
  <si>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</si>
  <si>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</si>
  <si>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</si>
  <si>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</si>
  <si>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</si>
  <si>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</si>
  <si>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</si>
  <si>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</si>
  <si>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</si>
  <si>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</si>
  <si>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</si>
  <si>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</si>
  <si>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</si>
  <si>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</si>
  <si>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</si>
  <si>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</si>
  <si>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</si>
  <si>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</si>
  <si>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</si>
  <si>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</si>
  <si>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</si>
  <si>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</si>
  <si>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</si>
  <si>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</si>
  <si>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</si>
  <si>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</si>
  <si>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</si>
  <si>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</si>
  <si>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</si>
  <si>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</si>
  <si>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</si>
  <si>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</si>
  <si>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</si>
  <si>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</si>
  <si>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</si>
  <si>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</si>
  <si>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</si>
  <si>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</si>
  <si>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</si>
  <si>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</si>
  <si>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</si>
  <si>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</si>
  <si>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</si>
  <si>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</si>
  <si>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</si>
  <si>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</si>
  <si>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</si>
  <si>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</si>
  <si>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</si>
  <si>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</si>
  <si>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</si>
  <si>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</si>
  <si>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</si>
  <si>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</si>
  <si>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</si>
  <si>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</si>
  <si>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</si>
  <si>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</si>
  <si>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</si>
  <si>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</si>
  <si>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</si>
  <si>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</si>
  <si>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</si>
  <si>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</si>
  <si>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</si>
  <si>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</si>
  <si>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</si>
  <si>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</si>
  <si>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</si>
  <si>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</si>
  <si>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</si>
  <si>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</si>
  <si>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</si>
  <si>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</si>
  <si>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</si>
  <si>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</si>
  <si>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</si>
  <si>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</si>
  <si>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</si>
  <si>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</si>
  <si>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</si>
  <si>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</si>
  <si>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</si>
  <si>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</si>
  <si>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</si>
  <si>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</si>
  <si>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</si>
  <si>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</si>
  <si>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</si>
  <si>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</si>
  <si>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</si>
  <si>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</si>
  <si>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</si>
  <si>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</si>
  <si>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</si>
  <si>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</si>
  <si>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</si>
  <si>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</si>
  <si>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</si>
  <si>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</si>
  <si>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</si>
  <si>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</si>
  <si>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</si>
  <si>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</si>
  <si>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</si>
  <si>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</si>
  <si>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</si>
  <si>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</si>
  <si>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</si>
  <si>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</si>
  <si>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</si>
  <si>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</si>
  <si>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</si>
  <si>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</si>
  <si>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</si>
  <si>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</si>
  <si>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</si>
  <si>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</si>
  <si>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</si>
  <si>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</si>
  <si>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</si>
  <si>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</si>
  <si>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</si>
  <si>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</si>
  <si>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</si>
  <si>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</si>
  <si>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</si>
  <si>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</si>
  <si>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</si>
  <si>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</si>
  <si>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</si>
  <si>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</si>
  <si>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</si>
  <si>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</si>
  <si>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</si>
  <si>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</si>
  <si>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</si>
  <si>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</si>
  <si>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</si>
  <si>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</si>
  <si>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</si>
  <si>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</si>
  <si>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</si>
  <si>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</si>
  <si>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</si>
  <si>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</si>
  <si>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</si>
  <si>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</si>
  <si>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</si>
  <si>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</si>
  <si>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</si>
  <si>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</si>
  <si>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</si>
  <si>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</si>
  <si>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</si>
  <si>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</si>
  <si>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</si>
  <si>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</si>
  <si>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</si>
  <si>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</si>
  <si>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</si>
  <si>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</si>
  <si>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</si>
  <si>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</si>
  <si>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</si>
  <si>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</si>
  <si>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</si>
  <si>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</si>
  <si>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</si>
  <si>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</si>
  <si>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</si>
  <si>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</si>
  <si>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</si>
  <si>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</si>
  <si>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</si>
  <si>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</si>
  <si>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</si>
  <si>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</si>
  <si>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</si>
  <si>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</si>
  <si>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</si>
  <si>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</si>
  <si>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</si>
  <si>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</si>
  <si>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</si>
  <si>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</si>
  <si>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</si>
  <si>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</si>
  <si>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</si>
  <si>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</si>
  <si>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</si>
  <si>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</si>
  <si>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</si>
  <si>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</si>
  <si>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</si>
  <si>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</si>
  <si>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</si>
  <si>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</si>
  <si>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</si>
  <si>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</si>
  <si>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</si>
  <si>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</si>
  <si>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</si>
  <si>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</si>
  <si>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</si>
  <si>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</si>
  <si>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</si>
  <si>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</si>
  <si>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</si>
  <si>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</si>
  <si>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</si>
  <si>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</si>
  <si>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</si>
  <si>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</si>
  <si>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</si>
  <si>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</si>
  <si>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</si>
  <si>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</si>
  <si>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</si>
  <si>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</si>
  <si>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</si>
  <si>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</si>
  <si>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</si>
  <si>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</si>
  <si>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</si>
  <si>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</si>
  <si>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</si>
  <si>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</si>
  <si>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</si>
  <si>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</si>
  <si>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</si>
  <si>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</si>
  <si>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</si>
  <si>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</si>
  <si>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</si>
  <si>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</si>
  <si>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</si>
  <si>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</si>
  <si>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</si>
  <si>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</si>
  <si>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</si>
  <si>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</si>
  <si>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</si>
  <si>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</si>
  <si>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</si>
  <si>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</si>
  <si>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</si>
  <si>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</si>
  <si>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</si>
  <si>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</si>
  <si>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</si>
  <si>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</si>
  <si>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</si>
  <si>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</si>
  <si>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</si>
  <si>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</si>
  <si>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</si>
  <si>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</si>
  <si>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</si>
  <si>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</si>
  <si>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</si>
  <si>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</si>
  <si>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</si>
  <si>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</si>
  <si>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</si>
  <si>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</si>
  <si>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</si>
  <si>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</si>
  <si>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</si>
  <si>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</si>
  <si>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</si>
  <si>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</si>
  <si>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</si>
  <si>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</si>
  <si>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</si>
  <si>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</si>
  <si>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</si>
  <si>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</si>
  <si>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</si>
  <si>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</si>
  <si>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</si>
  <si>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</si>
  <si>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</si>
  <si>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</si>
  <si>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</si>
  <si>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</si>
  <si>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</si>
  <si>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</si>
  <si>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</si>
  <si>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</si>
  <si>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</si>
  <si>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</si>
  <si>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</si>
  <si>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</si>
  <si>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</si>
  <si>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</si>
  <si>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</si>
  <si>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</si>
  <si>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</si>
  <si>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</si>
  <si>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</si>
  <si>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</si>
  <si>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</si>
  <si>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</si>
  <si>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</si>
  <si>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</si>
  <si>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</si>
  <si>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</si>
  <si>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</si>
  <si>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</si>
  <si>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</si>
  <si>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</si>
  <si>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</si>
  <si>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</si>
  <si>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</si>
  <si>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</si>
  <si>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</si>
  <si>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</si>
  <si>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</si>
  <si>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</si>
  <si>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</si>
  <si>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</si>
  <si>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</si>
  <si>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</si>
  <si>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</si>
  <si>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</si>
  <si>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</si>
  <si>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</si>
  <si>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</si>
  <si>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</si>
  <si>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</si>
  <si>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</si>
  <si>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</si>
  <si>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</si>
  <si>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</si>
  <si>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</si>
  <si>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</si>
  <si>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</si>
  <si>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</si>
  <si>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</si>
  <si>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</si>
  <si>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</si>
  <si>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</si>
  <si>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</si>
  <si>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</si>
  <si>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</si>
  <si>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</si>
  <si>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</si>
  <si>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</si>
  <si>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</si>
  <si>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</si>
  <si>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</si>
  <si>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</si>
  <si>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</si>
  <si>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</si>
  <si>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</si>
  <si>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</si>
  <si>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</si>
  <si>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</si>
  <si>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</si>
  <si>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</si>
  <si>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</si>
  <si>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</si>
  <si>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</si>
  <si>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</si>
  <si>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</si>
  <si>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</si>
  <si>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</si>
  <si>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</si>
  <si>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</si>
  <si>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</si>
  <si>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</si>
  <si>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</si>
  <si>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</si>
  <si>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</si>
  <si>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</si>
  <si>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</si>
  <si>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</si>
  <si>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</si>
  <si>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</si>
  <si>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</si>
  <si>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</si>
  <si>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</si>
  <si>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</si>
  <si>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</si>
  <si>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</si>
  <si>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</si>
  <si>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</si>
  <si>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</si>
  <si>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</si>
  <si>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</si>
  <si>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</si>
  <si>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</si>
  <si>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</si>
  <si>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</si>
  <si>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</si>
  <si>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</si>
  <si>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</si>
  <si>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</si>
  <si>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</si>
  <si>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</si>
  <si>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</si>
  <si>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</si>
  <si>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</si>
  <si>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</si>
  <si>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</si>
  <si>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</si>
  <si>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</si>
  <si>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</si>
  <si>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</si>
  <si>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</si>
  <si>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</si>
  <si>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</si>
  <si>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</si>
  <si>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</si>
  <si>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</si>
  <si>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</si>
  <si>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</si>
  <si>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</si>
  <si>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</si>
  <si>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</si>
  <si>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</si>
  <si>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</si>
  <si>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</si>
  <si>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</si>
  <si>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</si>
  <si>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</si>
  <si>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</si>
  <si>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</si>
  <si>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</si>
  <si>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</si>
  <si>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</si>
  <si>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</si>
  <si>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</si>
  <si>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</si>
  <si>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</si>
  <si>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</si>
  <si>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</si>
  <si>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</si>
  <si>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</si>
  <si>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</si>
  <si>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</si>
  <si>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</si>
  <si>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</si>
  <si>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</si>
  <si>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</si>
  <si>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</si>
  <si>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</si>
  <si>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</si>
  <si>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</si>
  <si>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</si>
  <si>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</si>
  <si>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</si>
  <si>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</si>
  <si>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</si>
  <si>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</si>
  <si>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</si>
  <si>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</si>
  <si>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</si>
  <si>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</si>
  <si>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</si>
  <si>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</si>
  <si>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</si>
  <si>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</si>
  <si>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</si>
  <si>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</si>
  <si>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</si>
  <si>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</si>
  <si>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</si>
  <si>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</si>
  <si>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</si>
  <si>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</si>
  <si>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</si>
  <si>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</si>
  <si>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</si>
  <si>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</si>
  <si>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</si>
  <si>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</si>
  <si>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</si>
  <si>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</si>
  <si>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</si>
  <si>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</si>
  <si>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</si>
  <si>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</si>
  <si>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</si>
  <si>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</si>
  <si>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</si>
  <si>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</si>
  <si>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</si>
  <si>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</si>
  <si>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</si>
  <si>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</si>
  <si>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</si>
  <si>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</si>
  <si>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</si>
  <si>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</si>
  <si>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</si>
  <si>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</si>
  <si>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</si>
  <si>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</si>
  <si>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</si>
  <si>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</si>
  <si>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</si>
  <si>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</si>
  <si>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</si>
  <si>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</si>
  <si>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</si>
  <si>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</si>
  <si>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</si>
  <si>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</si>
  <si>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</si>
  <si>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</si>
  <si>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</si>
  <si>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</si>
  <si>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</si>
  <si>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</si>
  <si>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</si>
  <si>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</si>
  <si>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</si>
  <si>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</si>
  <si>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</si>
  <si>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</si>
  <si>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</si>
  <si>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</si>
  <si>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</si>
  <si>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</si>
  <si>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</si>
  <si>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</si>
  <si>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</si>
  <si>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</si>
  <si>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</si>
  <si>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</si>
  <si>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</si>
  <si>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</si>
  <si>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</si>
  <si>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</si>
  <si>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</si>
  <si>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</si>
  <si>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</si>
  <si>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</si>
  <si>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</si>
  <si>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</si>
  <si>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</si>
  <si>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</si>
  <si>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</si>
  <si>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</si>
  <si>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</si>
  <si>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</si>
  <si>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</si>
  <si>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</si>
  <si>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</si>
  <si>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</si>
  <si>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</si>
  <si>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</si>
  <si>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</si>
  <si>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</si>
  <si>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</si>
  <si>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</si>
  <si>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</si>
  <si>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</si>
  <si>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</si>
  <si>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</si>
  <si>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</si>
  <si>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</si>
  <si>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</si>
  <si>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</si>
  <si>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</si>
  <si>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</si>
  <si>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</si>
  <si>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</si>
  <si>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</si>
  <si>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</si>
  <si>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</si>
  <si>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</si>
  <si>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</si>
  <si>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</si>
  <si>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</si>
  <si>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</si>
  <si>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</si>
  <si>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</si>
  <si>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</si>
  <si>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</si>
  <si>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</si>
  <si>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</si>
  <si>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</si>
  <si>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</si>
  <si>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</si>
  <si>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</si>
  <si>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</si>
  <si>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</si>
  <si>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</si>
  <si>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</si>
  <si>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</si>
  <si>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</si>
  <si>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</si>
  <si>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</si>
  <si>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</si>
  <si>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</si>
  <si>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</si>
  <si>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</si>
  <si>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</si>
  <si>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</si>
  <si>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</si>
  <si>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</si>
  <si>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</si>
  <si>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</si>
  <si>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</si>
  <si>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</si>
  <si>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</si>
  <si>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</si>
  <si>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</si>
  <si>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</si>
  <si>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</si>
  <si>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</si>
  <si>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</si>
  <si>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</si>
  <si>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</si>
  <si>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</si>
  <si>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</si>
  <si>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</si>
  <si>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</si>
  <si>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</si>
  <si>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</si>
  <si>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</si>
  <si>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</si>
  <si>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</si>
  <si>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</si>
  <si>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</si>
  <si>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</si>
  <si>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</si>
  <si>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</si>
  <si>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</si>
  <si>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</si>
  <si>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</si>
  <si>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</si>
  <si>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</si>
  <si>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</si>
  <si>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</si>
  <si>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</si>
  <si>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</si>
  <si>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</si>
  <si>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</si>
  <si>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</si>
  <si>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</si>
  <si>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</si>
  <si>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</si>
  <si>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</si>
  <si>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</si>
  <si>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</si>
  <si>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</si>
  <si>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</si>
  <si>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</si>
  <si>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</si>
  <si>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</si>
  <si>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</si>
  <si>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</si>
  <si>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</si>
  <si>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</si>
  <si>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</si>
  <si>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</si>
  <si>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</si>
  <si>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</si>
  <si>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</si>
  <si>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</si>
  <si>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</si>
  <si>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</si>
  <si>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</si>
  <si>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</si>
  <si>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</si>
  <si>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</si>
  <si>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</si>
  <si>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</si>
  <si>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</si>
  <si>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</si>
  <si>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</si>
  <si>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</si>
  <si>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</si>
  <si>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</si>
  <si>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</si>
  <si>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</si>
  <si>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</si>
  <si>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</si>
  <si>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</si>
  <si>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</si>
  <si>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</si>
  <si>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</si>
  <si>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</si>
  <si>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</si>
  <si>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</si>
  <si>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</si>
  <si>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</si>
  <si>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</si>
  <si>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</si>
  <si>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</si>
  <si>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</si>
  <si>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</si>
  <si>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</si>
  <si>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</si>
  <si>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</si>
  <si>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</si>
  <si>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</si>
  <si>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</si>
  <si>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</si>
  <si>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</si>
  <si>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</si>
  <si>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</si>
  <si>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</si>
  <si>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</si>
  <si>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</si>
  <si>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</si>
  <si>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</si>
  <si>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</si>
  <si>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</si>
  <si>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</si>
  <si>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</si>
  <si>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</si>
  <si>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</si>
  <si>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</si>
  <si>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</si>
  <si>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</si>
  <si>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</si>
  <si>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</si>
  <si>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</si>
  <si>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</si>
  <si>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</si>
  <si>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</si>
  <si>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</si>
  <si>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</si>
  <si>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</si>
  <si>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</si>
  <si>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</si>
  <si>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</si>
  <si>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</si>
  <si>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</si>
  <si>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</si>
  <si>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</si>
  <si>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</si>
  <si>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</si>
  <si>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</si>
  <si>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</si>
  <si>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</si>
  <si>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</si>
  <si>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</si>
  <si>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</si>
  <si>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</si>
  <si>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</si>
  <si>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</si>
  <si>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</si>
  <si>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</si>
  <si>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</si>
  <si>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</si>
  <si>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</si>
  <si>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</si>
  <si>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</si>
  <si>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</si>
  <si>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</si>
  <si>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</si>
  <si>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</si>
  <si>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</si>
  <si>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</si>
  <si>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</si>
  <si>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</si>
  <si>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</si>
  <si>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</si>
  <si>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</si>
  <si>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</si>
  <si>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</si>
  <si>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</si>
  <si>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</si>
  <si>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</si>
  <si>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</si>
  <si>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</si>
  <si>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</si>
  <si>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</si>
  <si>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</si>
  <si>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</si>
  <si>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</si>
  <si>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</si>
  <si>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</si>
  <si>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</si>
  <si>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</si>
  <si>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</si>
  <si>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</si>
  <si>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</si>
  <si>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</si>
  <si>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</si>
  <si>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</si>
  <si>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</si>
  <si>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</si>
  <si>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</si>
  <si>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</si>
  <si>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</si>
  <si>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</si>
  <si>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</si>
  <si>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</si>
  <si>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</si>
  <si>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</si>
  <si>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</si>
  <si>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</si>
  <si>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</si>
  <si>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</si>
  <si>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</si>
  <si>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</si>
  <si>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</si>
  <si>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</si>
  <si>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</si>
  <si>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</si>
  <si>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</si>
  <si>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</si>
  <si>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</si>
  <si>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</si>
  <si>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</si>
  <si>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</si>
  <si>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</si>
  <si>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</si>
  <si>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</si>
  <si>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</si>
  <si>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</si>
  <si>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</si>
  <si>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</si>
  <si>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</si>
  <si>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</si>
  <si>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</si>
  <si>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</si>
  <si>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</si>
  <si>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</si>
  <si>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</si>
  <si>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</si>
  <si>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</si>
  <si>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</si>
  <si>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</si>
  <si>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</si>
  <si>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</si>
  <si>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</si>
  <si>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</si>
  <si>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</si>
  <si>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</si>
  <si>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</si>
  <si>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</si>
  <si>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</si>
  <si>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</si>
  <si>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</si>
  <si>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</si>
  <si>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</si>
  <si>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</si>
  <si>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</si>
  <si>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</si>
  <si>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</si>
  <si>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</si>
  <si>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</si>
  <si>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</si>
  <si>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</si>
  <si>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</si>
  <si>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</si>
  <si>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</si>
  <si>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</si>
  <si>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</si>
  <si>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</si>
  <si>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</si>
  <si>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</si>
  <si>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</si>
  <si>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</si>
  <si>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</si>
  <si>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</si>
  <si>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</si>
  <si>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</si>
  <si>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</si>
  <si>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</si>
  <si>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</si>
  <si>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</si>
  <si>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</si>
  <si>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</si>
  <si>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</si>
  <si>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</si>
  <si>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</si>
  <si>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</si>
  <si>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</si>
  <si>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</si>
  <si>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</si>
  <si>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</si>
  <si>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</si>
  <si>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</si>
  <si>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</si>
  <si>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</si>
  <si>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</si>
  <si>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</si>
  <si>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</si>
  <si>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</si>
  <si>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</si>
  <si>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</si>
  <si>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</si>
  <si>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</si>
  <si>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</si>
  <si>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</si>
  <si>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</si>
  <si>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</si>
  <si>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</si>
  <si>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</si>
  <si>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</si>
  <si>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</si>
  <si>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</si>
  <si>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</si>
  <si>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</si>
  <si>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</si>
  <si>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</si>
  <si>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</si>
  <si>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</si>
  <si>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</si>
  <si>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</si>
  <si>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</si>
  <si>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</si>
  <si>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</si>
  <si>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</si>
  <si>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</si>
  <si>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</si>
  <si>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</si>
  <si>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</si>
  <si>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</si>
  <si>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</si>
  <si>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</si>
  <si>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</si>
  <si>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</si>
  <si>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</si>
  <si>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</si>
  <si>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</si>
  <si>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</si>
  <si>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</si>
  <si>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</si>
  <si>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</si>
  <si>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</si>
  <si>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</si>
  <si>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</si>
  <si>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</si>
  <si>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</si>
  <si>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</si>
  <si>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</si>
  <si>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</si>
  <si>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</si>
  <si>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</si>
  <si>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</si>
  <si>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</si>
  <si>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</si>
  <si>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</si>
  <si>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</si>
  <si>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</si>
  <si>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</si>
  <si>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</si>
  <si>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</si>
  <si>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</si>
  <si>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</si>
  <si>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</si>
  <si>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</si>
  <si>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</si>
  <si>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</si>
  <si>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</si>
  <si>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</si>
  <si>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</si>
  <si>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</si>
  <si>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</si>
  <si>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</si>
  <si>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</si>
  <si>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</si>
  <si>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</si>
  <si>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</si>
  <si>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</si>
  <si>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</si>
  <si>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</si>
  <si>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</si>
  <si>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</si>
  <si>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</si>
  <si>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</si>
  <si>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</si>
  <si>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</si>
  <si>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</si>
  <si>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</si>
  <si>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</si>
  <si>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</si>
  <si>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</si>
  <si>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</si>
  <si>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</si>
  <si>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</si>
  <si>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</si>
  <si>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</si>
  <si>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</si>
  <si>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</si>
  <si>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</si>
  <si>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</si>
  <si>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</si>
  <si>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</si>
  <si>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</si>
  <si>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</si>
  <si>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</si>
  <si>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</si>
  <si>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</si>
  <si>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</si>
  <si>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</si>
  <si>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</si>
  <si>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</si>
  <si>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</si>
  <si>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</si>
  <si>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</si>
  <si>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</si>
  <si>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</si>
  <si>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</si>
  <si>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</si>
  <si>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</si>
  <si>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</si>
  <si>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</si>
  <si>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</si>
  <si>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</si>
  <si>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</si>
  <si>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</si>
  <si>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</si>
  <si>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</si>
  <si>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</si>
  <si>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</si>
  <si>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</si>
  <si>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</si>
  <si>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</si>
  <si>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</si>
  <si>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</si>
  <si>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</si>
  <si>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</si>
  <si>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</si>
  <si>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</si>
  <si>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</si>
  <si>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</si>
  <si>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</si>
  <si>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</si>
  <si>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</si>
  <si>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</si>
  <si>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</si>
  <si>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</si>
  <si>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</si>
  <si>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</si>
  <si>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</si>
  <si>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</si>
  <si>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</si>
  <si>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</si>
  <si>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</si>
  <si>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</si>
  <si>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</si>
  <si>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</si>
  <si>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</si>
  <si>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</si>
  <si>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</si>
  <si>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</si>
  <si>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</si>
  <si>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</si>
  <si>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</si>
  <si>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</si>
  <si>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</si>
  <si>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</si>
  <si>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</si>
  <si>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</si>
  <si>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</si>
  <si>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</si>
  <si>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</si>
  <si>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</si>
  <si>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</si>
  <si>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</si>
  <si>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</si>
  <si>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</si>
  <si>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</si>
  <si>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</si>
  <si>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</si>
  <si>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</si>
  <si>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</si>
  <si>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</si>
  <si>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</si>
  <si>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</si>
  <si>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</si>
  <si>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</si>
  <si>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</si>
  <si>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</si>
  <si>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</si>
  <si>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</si>
  <si>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</si>
  <si>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</si>
  <si>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</si>
  <si>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</si>
  <si>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</si>
  <si>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</si>
  <si>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</si>
  <si>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</si>
  <si>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</si>
  <si>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</si>
  <si>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</si>
  <si>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</si>
  <si>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</si>
  <si>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</si>
  <si>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</si>
  <si>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</si>
  <si>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</si>
  <si>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</si>
  <si>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</si>
  <si>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</si>
  <si>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</si>
  <si>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</si>
  <si>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</si>
  <si>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</si>
  <si>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</si>
  <si>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</si>
  <si>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</si>
  <si>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</si>
  <si>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</si>
  <si>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</si>
  <si>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</si>
  <si>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</si>
  <si>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</si>
  <si>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</si>
  <si>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</si>
  <si>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</si>
  <si>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</si>
  <si>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</si>
  <si>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</si>
  <si>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</si>
  <si>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</si>
  <si>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</si>
  <si>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</si>
  <si>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</si>
  <si>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</si>
  <si>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</si>
  <si>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</si>
  <si>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</si>
  <si>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</si>
  <si>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</si>
  <si>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</si>
  <si>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</si>
  <si>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</si>
  <si>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</si>
  <si>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</si>
  <si>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</si>
  <si>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</si>
  <si>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</si>
  <si>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</si>
  <si>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</si>
  <si>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</si>
  <si>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</si>
  <si>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</si>
  <si>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</si>
  <si>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</si>
  <si>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</si>
  <si>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</si>
  <si>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</si>
  <si>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</si>
  <si>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</si>
  <si>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</si>
  <si>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</si>
  <si>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</si>
  <si>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</si>
  <si>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</si>
  <si>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</si>
  <si>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</si>
  <si>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</si>
  <si>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</si>
  <si>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</si>
  <si>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</si>
  <si>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</si>
  <si>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</si>
  <si>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</si>
  <si>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</si>
  <si>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</si>
  <si>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</si>
  <si>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</si>
  <si>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</si>
  <si>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</si>
  <si>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</si>
  <si>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</si>
  <si>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</si>
  <si>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</si>
  <si>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</si>
  <si>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</si>
  <si>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</si>
  <si>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</si>
  <si>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</si>
  <si>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</si>
  <si>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</si>
  <si>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</si>
  <si>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</si>
  <si>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</si>
  <si>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</si>
  <si>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</si>
  <si>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</si>
  <si>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</si>
  <si>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</si>
  <si>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</si>
  <si>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</si>
  <si>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</si>
  <si>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</si>
  <si>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</si>
  <si>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</si>
  <si>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</si>
  <si>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</si>
  <si>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</si>
  <si>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</si>
  <si>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</si>
  <si>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</si>
  <si>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</si>
  <si>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</si>
  <si>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</si>
  <si>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</si>
  <si>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</si>
  <si>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</si>
  <si>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</si>
  <si>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</si>
  <si>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</si>
  <si>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</si>
  <si>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</si>
  <si>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</si>
  <si>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</si>
  <si>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</si>
  <si>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</si>
  <si>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</si>
  <si>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</si>
  <si>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</si>
  <si>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</si>
  <si>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</si>
  <si>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</si>
  <si>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</si>
  <si>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</si>
  <si>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</si>
  <si>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</si>
  <si>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</si>
  <si>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</si>
  <si>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</si>
  <si>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</si>
  <si>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</si>
  <si>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</si>
  <si>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</si>
  <si>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</si>
  <si>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</si>
  <si>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</si>
  <si>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</si>
  <si>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</si>
  <si>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</si>
  <si>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</si>
  <si>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</si>
  <si>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</si>
  <si>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</si>
  <si>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</si>
  <si>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</si>
  <si>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</si>
  <si>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</si>
  <si>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</si>
  <si>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</si>
  <si>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</si>
  <si>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</si>
  <si>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</si>
  <si>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</si>
  <si>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</si>
  <si>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</si>
  <si>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</si>
  <si>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</si>
  <si>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</si>
  <si>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</si>
  <si>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</si>
  <si>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</si>
  <si>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</si>
  <si>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</si>
  <si>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</si>
  <si>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</si>
  <si>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</si>
  <si>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</si>
  <si>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</si>
  <si>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</si>
  <si>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</si>
  <si>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</si>
  <si>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</si>
  <si>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</si>
  <si>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</si>
  <si>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</si>
  <si>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</si>
  <si>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</si>
  <si>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</si>
  <si>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</si>
  <si>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</si>
  <si>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</si>
  <si>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</si>
  <si>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</si>
  <si>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</si>
  <si>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</si>
  <si>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</si>
  <si>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</si>
  <si>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</si>
  <si>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</si>
  <si>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</si>
  <si>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</si>
  <si>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</si>
  <si>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</si>
  <si>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</si>
  <si>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</si>
  <si>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</si>
  <si>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</si>
  <si>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</si>
  <si>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</si>
  <si>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</si>
  <si>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</si>
  <si>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</si>
  <si>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</si>
  <si>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</si>
  <si>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</si>
  <si>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</si>
  <si>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</si>
  <si>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</si>
  <si>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</si>
  <si>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</si>
  <si>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</si>
  <si>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</si>
  <si>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</si>
  <si>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</si>
  <si>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</si>
  <si>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</si>
  <si>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</si>
  <si>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</si>
  <si>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</si>
  <si>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</si>
  <si>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</si>
  <si>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</si>
  <si>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</si>
  <si>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</si>
  <si>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</si>
  <si>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</si>
  <si>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</si>
  <si>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</si>
  <si>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</si>
  <si>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</si>
  <si>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</si>
  <si>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</si>
  <si>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</si>
  <si>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</si>
  <si>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</si>
  <si>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</si>
  <si>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</si>
  <si>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</si>
  <si>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</si>
  <si>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</si>
  <si>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</si>
  <si>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</si>
  <si>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</si>
  <si>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</si>
  <si>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</si>
  <si>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</si>
  <si>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</si>
  <si>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</si>
  <si>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</si>
  <si>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</si>
  <si>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</si>
  <si>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</si>
  <si>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</si>
  <si>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</si>
  <si>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</si>
  <si>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</si>
  <si>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</si>
  <si>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</si>
  <si>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</si>
  <si>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</si>
  <si>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</si>
  <si>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</si>
  <si>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</si>
  <si>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</si>
  <si>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</si>
  <si>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</si>
  <si>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</si>
  <si>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</si>
  <si>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</si>
  <si>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</si>
  <si>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</si>
  <si>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</si>
  <si>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</si>
  <si>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</si>
  <si>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</si>
  <si>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</si>
  <si>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</si>
  <si>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</si>
  <si>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</si>
  <si>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</si>
  <si>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</si>
  <si>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</si>
  <si>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</si>
  <si>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</si>
  <si>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</si>
  <si>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</si>
  <si>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</si>
  <si>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</si>
  <si>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</si>
  <si>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</si>
  <si>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</si>
  <si>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</si>
  <si>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</si>
  <si>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</si>
  <si>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</si>
  <si>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</si>
  <si>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</si>
  <si>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</si>
  <si>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</si>
  <si>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</si>
  <si>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</si>
  <si>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</si>
  <si>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</si>
  <si>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</si>
  <si>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</si>
  <si>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</si>
  <si>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</si>
  <si>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</si>
  <si>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</si>
  <si>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</si>
  <si>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</si>
  <si>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</si>
  <si>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</si>
  <si>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</si>
  <si>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</si>
  <si>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</si>
  <si>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</si>
  <si>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</si>
  <si>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</si>
  <si>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</si>
  <si>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</si>
  <si>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</si>
  <si>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</si>
  <si>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</si>
  <si>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</si>
  <si>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</si>
  <si>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</si>
  <si>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</si>
  <si>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</si>
  <si>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</si>
  <si>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</si>
  <si>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</si>
  <si>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</si>
  <si>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</si>
  <si>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</si>
  <si>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</si>
  <si>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</si>
  <si>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</si>
  <si>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</si>
  <si>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</si>
  <si>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</si>
  <si>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</si>
  <si>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</si>
  <si>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</si>
  <si>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</si>
  <si>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</si>
  <si>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</si>
  <si>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</si>
  <si>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</si>
  <si>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</si>
  <si>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</si>
  <si>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</si>
  <si>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</si>
  <si>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</si>
  <si>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</si>
  <si>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</si>
  <si>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</si>
  <si>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</si>
  <si>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</si>
  <si>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</si>
  <si>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</si>
  <si>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</si>
  <si>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</si>
  <si>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</si>
  <si>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</si>
  <si>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</si>
  <si>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</si>
  <si>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</si>
  <si>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</si>
  <si>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</si>
  <si>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</si>
  <si>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</si>
  <si>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</si>
  <si>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</si>
  <si>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</si>
  <si>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</si>
  <si>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</si>
  <si>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</si>
  <si>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</si>
  <si>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</si>
  <si>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</si>
  <si>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</si>
  <si>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</si>
  <si>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</si>
  <si>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</si>
  <si>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</si>
  <si>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</si>
  <si>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</si>
  <si>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</si>
  <si>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</si>
  <si>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</si>
  <si>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</si>
  <si>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</si>
  <si>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</si>
  <si>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</si>
  <si>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</si>
  <si>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</si>
  <si>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</si>
  <si>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</si>
  <si>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</si>
  <si>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</si>
  <si>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</si>
  <si>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</si>
  <si>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</si>
  <si>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</si>
  <si>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</si>
  <si>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</si>
  <si>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</si>
  <si>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</si>
  <si>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</si>
  <si>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</si>
  <si>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</si>
  <si>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</si>
  <si>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</si>
  <si>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</si>
  <si>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</si>
  <si>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</si>
  <si>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</si>
  <si>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</si>
  <si>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</si>
  <si>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</si>
  <si>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</si>
  <si>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</si>
  <si>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</si>
  <si>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</si>
  <si>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</si>
  <si>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</si>
  <si>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</si>
  <si>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</si>
  <si>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</si>
  <si>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</si>
  <si>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</si>
  <si>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</si>
  <si>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</si>
  <si>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</si>
  <si>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</si>
  <si>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</si>
  <si>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</si>
  <si>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</si>
  <si>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</si>
  <si>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</si>
  <si>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</si>
  <si>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</si>
  <si>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</si>
  <si>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</si>
  <si>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</si>
  <si>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</si>
  <si>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</si>
  <si>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</si>
  <si>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</si>
  <si>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</si>
  <si>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</si>
  <si>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</si>
  <si>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</si>
  <si>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</si>
  <si>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</si>
  <si>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</si>
  <si>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</si>
  <si>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</si>
  <si>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</si>
  <si>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</si>
  <si>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</si>
  <si>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</si>
  <si>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</si>
  <si>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</si>
  <si>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</si>
  <si>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</si>
  <si>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</si>
  <si>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</si>
  <si>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</si>
  <si>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</si>
  <si>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</si>
  <si>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</si>
  <si>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</si>
  <si>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</si>
  <si>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</si>
  <si>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</si>
  <si>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</si>
  <si>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</si>
  <si>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</si>
  <si>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</si>
  <si>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</si>
  <si>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</si>
  <si>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</si>
  <si>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</si>
  <si>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</si>
  <si>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</si>
  <si>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</si>
  <si>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</si>
  <si>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</si>
  <si>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</si>
  <si>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</si>
  <si>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</si>
  <si>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</si>
  <si>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</si>
  <si>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</si>
  <si>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</si>
  <si>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</si>
  <si>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</si>
  <si>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</si>
  <si>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</si>
  <si>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</si>
  <si>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</si>
  <si>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</si>
  <si>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</si>
  <si>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</si>
  <si>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</si>
  <si>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</si>
  <si>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</si>
  <si>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</si>
  <si>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</si>
  <si>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</si>
  <si>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</si>
  <si>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</si>
  <si>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</si>
  <si>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</si>
  <si>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</si>
  <si>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</si>
  <si>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</si>
  <si>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</si>
  <si>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</si>
  <si>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</si>
  <si>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</si>
  <si>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</si>
  <si>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</si>
  <si>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</si>
  <si>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</si>
  <si>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</si>
  <si>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</si>
  <si>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</si>
  <si>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</si>
  <si>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</si>
  <si>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</si>
  <si>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</si>
  <si>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</si>
  <si>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</si>
  <si>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</si>
  <si>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</si>
  <si>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</si>
  <si>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</si>
  <si>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</si>
  <si>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</si>
  <si>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</si>
  <si>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</si>
  <si>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</si>
  <si>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</si>
  <si>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</si>
  <si>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</si>
  <si>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</si>
  <si>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</si>
  <si>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</si>
  <si>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</si>
  <si>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</si>
  <si>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</si>
  <si>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</si>
  <si>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</si>
  <si>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</si>
  <si>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</si>
  <si>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</si>
  <si>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</si>
  <si>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</si>
  <si>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</si>
  <si>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</si>
  <si>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</si>
  <si>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</si>
  <si>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</si>
  <si>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</si>
  <si>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</si>
  <si>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</si>
  <si>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</si>
  <si>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</si>
  <si>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</si>
  <si>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</si>
  <si>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</si>
  <si>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</si>
  <si>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</si>
  <si>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</si>
  <si>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</si>
  <si>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</si>
  <si>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</si>
  <si>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</si>
  <si>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</si>
  <si>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</si>
  <si>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</si>
  <si>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</si>
  <si>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</si>
  <si>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</si>
  <si>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</si>
  <si>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</si>
  <si>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</si>
  <si>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</si>
  <si>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</si>
  <si>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</si>
  <si>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</si>
  <si>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</si>
  <si>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</si>
  <si>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</si>
  <si>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</si>
  <si>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</si>
  <si>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</si>
  <si>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</si>
  <si>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</si>
  <si>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</si>
  <si>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</si>
  <si>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</si>
  <si>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</si>
  <si>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</si>
  <si>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</si>
  <si>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</si>
  <si>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</si>
  <si>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</si>
  <si>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</si>
  <si>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</si>
  <si>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</si>
  <si>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</si>
  <si>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</si>
  <si>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</si>
  <si>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</si>
  <si>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</si>
  <si>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</si>
  <si>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</si>
  <si>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</si>
  <si>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</si>
  <si>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</si>
  <si>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</si>
  <si>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</si>
  <si>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</si>
  <si>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</si>
  <si>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</si>
  <si>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</si>
  <si>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</si>
  <si>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</si>
  <si>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</si>
  <si>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</si>
  <si>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</si>
  <si>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</si>
  <si>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</si>
  <si>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</si>
  <si>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</si>
  <si>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</si>
  <si>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</si>
  <si>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</si>
  <si>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</si>
  <si>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</si>
  <si>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</si>
  <si>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</si>
  <si>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</si>
  <si>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</si>
  <si>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</si>
  <si>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</si>
  <si>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</si>
  <si>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</si>
  <si>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</si>
  <si>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</si>
  <si>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</si>
  <si>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</si>
  <si>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</si>
  <si>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</si>
  <si>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</si>
  <si>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</si>
  <si>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</si>
  <si>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</si>
  <si>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</si>
  <si>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</si>
  <si>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</si>
  <si>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</si>
  <si>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</si>
  <si>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</si>
  <si>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</si>
  <si>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</si>
  <si>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</si>
  <si>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</si>
  <si>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</si>
  <si>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</si>
  <si>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</si>
  <si>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</si>
  <si>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</si>
  <si>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</si>
  <si>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</si>
  <si>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</si>
  <si>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</si>
  <si>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</si>
  <si>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</si>
  <si>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</si>
  <si>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</si>
  <si>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</si>
  <si>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</si>
  <si>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</si>
  <si>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</si>
  <si>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</si>
  <si>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</si>
  <si>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</si>
  <si>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</si>
  <si>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</si>
  <si>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</si>
  <si>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</si>
  <si>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</si>
  <si>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</si>
  <si>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</si>
  <si>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</si>
  <si>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</si>
  <si>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</si>
  <si>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</si>
  <si>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</si>
  <si>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</si>
  <si>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</si>
  <si>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</si>
  <si>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</si>
  <si>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</si>
  <si>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</si>
  <si>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</si>
  <si>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</si>
  <si>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</si>
  <si>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</si>
  <si>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</si>
  <si>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</si>
  <si>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</si>
  <si>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</si>
  <si>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</si>
  <si>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</si>
  <si>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</si>
  <si>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</si>
  <si>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</si>
  <si>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</si>
  <si>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</si>
  <si>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</si>
  <si>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</si>
  <si>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</si>
  <si>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</si>
  <si>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</si>
  <si>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</si>
  <si>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</si>
  <si>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</si>
  <si>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</si>
  <si>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</si>
  <si>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</si>
  <si>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</si>
  <si>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</si>
  <si>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</si>
  <si>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</si>
  <si>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</si>
  <si>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</si>
  <si>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</si>
  <si>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</si>
  <si>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</si>
  <si>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</si>
  <si>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</si>
  <si>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</si>
  <si>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</si>
  <si>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</si>
  <si>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</si>
  <si>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</si>
  <si>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</si>
  <si>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</si>
  <si>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</si>
  <si>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</si>
  <si>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</si>
  <si>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</si>
  <si>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</si>
  <si>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</si>
  <si>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</si>
  <si>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</si>
  <si>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</si>
  <si>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</si>
  <si>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</si>
  <si>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</si>
  <si>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</si>
  <si>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</si>
  <si>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</si>
  <si>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</si>
  <si>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</si>
  <si>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</si>
  <si>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</si>
  <si>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</si>
  <si>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</si>
  <si>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</si>
  <si>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</si>
  <si>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</si>
  <si>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</si>
  <si>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</si>
  <si>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</si>
  <si>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</si>
  <si>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</si>
  <si>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</si>
  <si>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</si>
  <si>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</si>
  <si>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</si>
  <si>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</si>
  <si>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</si>
  <si>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</si>
  <si>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</si>
  <si>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</si>
  <si>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</si>
  <si>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</si>
  <si>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</si>
  <si>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</si>
  <si>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</si>
  <si>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</si>
  <si>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</si>
  <si>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</si>
  <si>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</si>
  <si>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</si>
  <si>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</si>
  <si>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</si>
  <si>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</si>
  <si>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</si>
  <si>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</si>
  <si>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</si>
  <si>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</si>
  <si>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</si>
  <si>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</si>
  <si>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</si>
  <si>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</si>
  <si>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</si>
  <si>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</si>
  <si>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</si>
  <si>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</si>
  <si>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</si>
  <si>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</si>
  <si>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</si>
  <si>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</si>
  <si>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</si>
  <si>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</si>
  <si>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</si>
  <si>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</si>
  <si>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</si>
  <si>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</si>
  <si>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</si>
  <si>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</si>
  <si>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</si>
  <si>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</si>
  <si>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</si>
  <si>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</si>
  <si>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</si>
  <si>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</si>
  <si>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</si>
  <si>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</si>
  <si>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</si>
  <si>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</si>
  <si>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</si>
  <si>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</si>
  <si>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</si>
  <si>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</si>
  <si>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</si>
  <si>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</si>
  <si>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</si>
  <si>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</si>
  <si>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</si>
  <si>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</si>
  <si>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</si>
  <si>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</si>
  <si>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</si>
  <si>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</si>
  <si>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</si>
  <si>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</si>
  <si>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</si>
  <si>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</si>
  <si>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</si>
  <si>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</si>
  <si>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</si>
  <si>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</si>
  <si>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</si>
  <si>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</si>
  <si>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</si>
  <si>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</si>
  <si>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</si>
  <si>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</si>
  <si>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</si>
  <si>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</si>
  <si>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</si>
  <si>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</si>
  <si>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</si>
  <si>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</si>
  <si>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</si>
  <si>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</si>
  <si>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</si>
  <si>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</si>
  <si>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</si>
  <si>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</si>
  <si>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</si>
  <si>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</si>
  <si>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</si>
  <si>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</si>
  <si>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</si>
  <si>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</si>
  <si>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</si>
  <si>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</si>
  <si>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</si>
  <si>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</si>
  <si>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</si>
  <si>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</si>
  <si>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</si>
  <si>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</si>
  <si>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</si>
  <si>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</si>
  <si>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</si>
  <si>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</si>
  <si>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</si>
  <si>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</si>
  <si>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</si>
  <si>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</si>
  <si>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</si>
  <si>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</si>
  <si>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</si>
  <si>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</si>
  <si>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</si>
  <si>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</si>
  <si>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</si>
  <si>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</si>
  <si>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</si>
  <si>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</si>
  <si>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</si>
  <si>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</si>
  <si>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</si>
  <si>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</si>
  <si>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</si>
  <si>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</si>
  <si>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</si>
  <si>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</si>
  <si>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</si>
  <si>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</si>
  <si>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</si>
  <si>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</si>
  <si>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</si>
  <si>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</si>
  <si>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</si>
  <si>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</si>
  <si>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</si>
  <si>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</si>
  <si>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</si>
  <si>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</si>
  <si>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</si>
  <si>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</si>
  <si>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</si>
  <si>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</si>
  <si>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</si>
  <si>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</si>
  <si>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</si>
  <si>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</si>
  <si>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</si>
  <si>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</si>
  <si>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</si>
  <si>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</si>
  <si>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</si>
  <si>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</si>
  <si>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</si>
  <si>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</si>
  <si>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</si>
  <si>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</si>
  <si>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</si>
  <si>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</si>
  <si>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</si>
  <si>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</si>
  <si>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</si>
  <si>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</si>
  <si>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</si>
  <si>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</si>
  <si>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</si>
  <si>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</si>
  <si>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</si>
  <si>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</si>
  <si>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</si>
  <si>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</si>
  <si>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</si>
  <si>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</si>
  <si>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</si>
  <si>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</si>
  <si>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</si>
  <si>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</si>
  <si>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</si>
  <si>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</si>
  <si>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</si>
  <si>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</si>
  <si>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</si>
  <si>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</si>
  <si>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</si>
  <si>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</si>
  <si>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</si>
  <si>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</si>
  <si>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</si>
  <si>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</si>
  <si>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</si>
  <si>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</si>
  <si>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</si>
  <si>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</si>
  <si>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</si>
  <si>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</si>
  <si>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</si>
  <si>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</si>
  <si>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</si>
  <si>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</si>
  <si>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</si>
  <si>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</si>
  <si>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</si>
  <si>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</si>
  <si>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</si>
  <si>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</si>
  <si>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</si>
  <si>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</si>
  <si>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</si>
  <si>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</si>
  <si>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</si>
  <si>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</si>
  <si>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</si>
  <si>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</si>
  <si>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</si>
  <si>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</si>
  <si>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</si>
  <si>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</si>
  <si>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</si>
  <si>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</si>
  <si>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</si>
  <si>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</si>
  <si>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</si>
  <si>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</si>
  <si>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</si>
  <si>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</si>
  <si>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</si>
  <si>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</si>
  <si>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</si>
  <si>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</si>
  <si>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</si>
  <si>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</si>
  <si>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</si>
  <si>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</si>
  <si>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</si>
  <si>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</si>
  <si>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</si>
  <si>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</si>
  <si>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</si>
  <si>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</si>
  <si>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</si>
  <si>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</si>
  <si>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</si>
  <si>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</si>
  <si>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</si>
  <si>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</si>
  <si>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</si>
  <si>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</si>
  <si>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</si>
  <si>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</si>
  <si>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</si>
  <si>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</si>
  <si>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</si>
  <si>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</si>
  <si>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</si>
  <si>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</si>
  <si>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</si>
  <si>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</si>
  <si>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</si>
  <si>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</si>
  <si>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</si>
  <si>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</si>
  <si>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</si>
  <si>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</si>
  <si>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</si>
  <si>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</si>
  <si>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</si>
  <si>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</si>
  <si>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</si>
  <si>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</si>
  <si>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</si>
  <si>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</si>
  <si>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</si>
  <si>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</si>
  <si>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</si>
  <si>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</si>
  <si>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</si>
  <si>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</si>
  <si>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</si>
  <si>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</si>
  <si>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</si>
  <si>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</si>
  <si>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</si>
  <si>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</si>
  <si>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</si>
  <si>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</si>
  <si>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</si>
  <si>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</si>
  <si>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</si>
  <si>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</si>
  <si>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</si>
  <si>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</si>
  <si>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</si>
  <si>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</si>
  <si>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</si>
  <si>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</si>
  <si>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</si>
  <si>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</si>
  <si>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</si>
  <si>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</si>
  <si>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</si>
  <si>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</si>
  <si>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</si>
  <si>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</si>
  <si>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</si>
  <si>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</si>
  <si>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</si>
  <si>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</si>
  <si>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</si>
  <si>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</si>
  <si>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</si>
  <si>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</si>
  <si>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</si>
  <si>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</si>
  <si>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</si>
  <si>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</si>
  <si>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</si>
  <si>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</si>
  <si>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</si>
  <si>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</si>
  <si>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</si>
  <si>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</si>
  <si>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</si>
  <si>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</si>
  <si>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</si>
  <si>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</si>
  <si>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</si>
  <si>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</si>
  <si>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</si>
  <si>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</si>
  <si>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</si>
  <si>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</si>
  <si>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</si>
  <si>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</si>
  <si>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</si>
  <si>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</si>
  <si>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</si>
  <si>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</si>
  <si>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</si>
  <si>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</si>
  <si>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</si>
  <si>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</si>
  <si>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</si>
  <si>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</si>
  <si>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</si>
  <si>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</si>
  <si>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</si>
  <si>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</si>
  <si>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</si>
  <si>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</si>
  <si>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</si>
  <si>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</si>
  <si>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</si>
  <si>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</si>
  <si>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</si>
  <si>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</si>
  <si>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</si>
  <si>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</si>
  <si>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</si>
  <si>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</si>
  <si>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</si>
  <si>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</si>
  <si>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</si>
  <si>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</si>
  <si>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</si>
  <si>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</si>
  <si>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</si>
  <si>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</si>
  <si>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</si>
  <si>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</si>
  <si>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</si>
  <si>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</si>
  <si>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</si>
  <si>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</si>
  <si>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</si>
  <si>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</si>
  <si>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</si>
  <si>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</si>
  <si>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</si>
  <si>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</si>
  <si>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</si>
  <si>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</si>
  <si>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</si>
  <si>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</si>
  <si>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</si>
  <si>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</si>
  <si>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</si>
  <si>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</si>
  <si>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</si>
  <si>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</si>
  <si>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</si>
  <si>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</si>
  <si>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</si>
  <si>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</si>
  <si>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</si>
  <si>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</si>
  <si>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</si>
  <si>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</si>
  <si>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</si>
  <si>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</si>
  <si>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</si>
  <si>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</si>
  <si>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</si>
  <si>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</si>
  <si>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</si>
  <si>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</si>
  <si>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</si>
  <si>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</si>
  <si>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</si>
  <si>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</si>
  <si>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</si>
  <si>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</si>
  <si>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</si>
  <si>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</si>
  <si>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</si>
  <si>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</si>
  <si>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</si>
  <si>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</si>
  <si>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</si>
  <si>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</si>
  <si>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</si>
  <si>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</si>
  <si>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</si>
  <si>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</si>
  <si>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</si>
  <si>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</si>
  <si>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</si>
  <si>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</si>
  <si>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</si>
  <si>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</si>
  <si>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</si>
  <si>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</si>
  <si>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</si>
  <si>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</si>
  <si>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</si>
  <si>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</si>
  <si>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</si>
  <si>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</si>
  <si>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</si>
  <si>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</si>
  <si>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</si>
  <si>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</si>
  <si>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</si>
  <si>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</si>
  <si>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</si>
  <si>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</si>
  <si>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</si>
  <si>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</si>
  <si>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</si>
  <si>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</si>
  <si>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</si>
  <si>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</si>
  <si>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</si>
  <si>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</si>
  <si>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</si>
  <si>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</si>
  <si>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</si>
  <si>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</si>
  <si>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</si>
  <si>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</si>
  <si>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</si>
  <si>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</si>
  <si>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</si>
  <si>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</si>
  <si>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</si>
  <si>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</si>
  <si>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</si>
  <si>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</si>
  <si>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</si>
  <si>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</si>
  <si>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</si>
  <si>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</si>
  <si>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</si>
  <si>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</si>
  <si>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</si>
  <si>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</si>
  <si>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</si>
  <si>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</si>
  <si>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</si>
  <si>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</si>
  <si>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</si>
  <si>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</si>
  <si>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</si>
  <si>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</si>
  <si>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</si>
  <si>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</si>
  <si>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</si>
  <si>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</si>
  <si>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</si>
  <si>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</si>
  <si>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</si>
  <si>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</si>
  <si>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</si>
  <si>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</si>
  <si>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</si>
  <si>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</si>
  <si>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</si>
  <si>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</si>
  <si>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</si>
  <si>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</si>
  <si>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</si>
  <si>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</si>
  <si>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</si>
  <si>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</si>
  <si>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</si>
  <si>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</si>
  <si>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</si>
  <si>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</si>
  <si>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</si>
  <si>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</si>
  <si>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</si>
  <si>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</si>
  <si>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</si>
  <si>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</si>
  <si>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</si>
  <si>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</si>
  <si>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</si>
  <si>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</si>
  <si>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</si>
  <si>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</si>
  <si>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</si>
  <si>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</si>
  <si>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</si>
  <si>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</si>
  <si>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</si>
  <si>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</si>
  <si>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</si>
  <si>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</si>
  <si>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</si>
  <si>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</si>
  <si>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</si>
  <si>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</si>
  <si>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</si>
  <si>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</si>
  <si>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</si>
  <si>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</si>
  <si>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</si>
  <si>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</si>
  <si>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</si>
  <si>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</si>
  <si>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</si>
  <si>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</si>
  <si>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</si>
  <si>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</si>
  <si>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</si>
  <si>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</si>
  <si>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</si>
  <si>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</si>
  <si>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</si>
  <si>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</si>
  <si>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</si>
  <si>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</si>
  <si>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</si>
  <si>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</si>
  <si>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</si>
  <si>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</si>
  <si>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</si>
  <si>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</si>
  <si>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</si>
  <si>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</si>
  <si>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</si>
  <si>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</si>
  <si>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</si>
  <si>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</si>
  <si>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</si>
  <si>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</si>
  <si>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</si>
  <si>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</si>
  <si>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</si>
  <si>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</si>
  <si>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</si>
  <si>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</si>
  <si>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</si>
  <si>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</si>
  <si>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</si>
  <si>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</si>
  <si>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</si>
  <si>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</si>
  <si>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</si>
  <si>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</si>
  <si>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</si>
  <si>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</si>
  <si>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</si>
  <si>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</si>
  <si>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</si>
  <si>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</si>
  <si>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</si>
  <si>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</si>
  <si>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</si>
  <si>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</si>
  <si>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</si>
  <si>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</si>
  <si>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</si>
  <si>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</si>
  <si>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</si>
  <si>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</si>
  <si>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</si>
  <si>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</si>
  <si>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</si>
  <si>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</si>
  <si>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</si>
  <si>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</si>
  <si>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</si>
  <si>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</si>
  <si>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</si>
  <si>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</si>
  <si>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</si>
  <si>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</si>
  <si>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</si>
  <si>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</si>
  <si>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</si>
  <si>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</si>
  <si>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</si>
  <si>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</si>
  <si>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</si>
  <si>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</si>
  <si>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</si>
  <si>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</si>
  <si>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</si>
  <si>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</si>
  <si>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</si>
  <si>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</si>
  <si>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</si>
  <si>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</si>
  <si>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</si>
  <si>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</si>
  <si>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</si>
  <si>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</si>
  <si>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</si>
  <si>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</si>
  <si>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</si>
  <si>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</si>
  <si>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</si>
  <si>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</si>
  <si>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</si>
  <si>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</si>
  <si>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</si>
  <si>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</si>
  <si>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</si>
  <si>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</si>
  <si>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</si>
  <si>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</si>
  <si>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</si>
  <si>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</si>
  <si>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</si>
  <si>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</si>
  <si>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</si>
  <si>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</si>
  <si>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</si>
  <si>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</si>
  <si>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</si>
  <si>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</si>
  <si>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</si>
  <si>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</si>
  <si>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</si>
  <si>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</si>
  <si>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</si>
  <si>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</si>
  <si>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</si>
  <si>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</si>
  <si>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</si>
  <si>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</si>
  <si>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</si>
  <si>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</si>
  <si>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</si>
  <si>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</si>
  <si>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</si>
  <si>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</si>
  <si>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</si>
  <si>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</si>
  <si>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</si>
  <si>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</si>
  <si>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</si>
  <si>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</si>
  <si>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</si>
  <si>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</si>
  <si>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</si>
  <si>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</si>
  <si>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</si>
  <si>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</si>
  <si>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</si>
  <si>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</si>
  <si>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</si>
  <si>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</si>
  <si>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</si>
  <si>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</si>
  <si>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</si>
  <si>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</si>
  <si>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</si>
  <si>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</si>
  <si>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</si>
  <si>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</si>
  <si>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</si>
  <si>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</si>
  <si>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</si>
  <si>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</si>
  <si>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</si>
  <si>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</si>
  <si>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</si>
  <si>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</si>
  <si>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</si>
  <si>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</si>
  <si>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</si>
  <si>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</si>
  <si>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</si>
  <si>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</si>
  <si>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</si>
  <si>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</si>
  <si>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</si>
  <si>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</si>
  <si>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</si>
  <si>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</si>
  <si>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</si>
  <si>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</si>
  <si>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</si>
  <si>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</si>
  <si>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</si>
  <si>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</si>
  <si>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</si>
  <si>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</si>
  <si>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</si>
  <si>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</si>
  <si>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</si>
  <si>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</si>
  <si>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</si>
  <si>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</si>
  <si>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</si>
  <si>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</si>
  <si>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</si>
  <si>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</si>
  <si>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</si>
  <si>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</si>
  <si>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</si>
  <si>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</si>
  <si>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</si>
  <si>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</si>
  <si>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</si>
  <si>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</si>
  <si>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</si>
  <si>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</si>
  <si>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</si>
  <si>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</si>
  <si>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</si>
  <si>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</si>
  <si>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</si>
  <si>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</si>
  <si>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</si>
  <si>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</si>
  <si>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</si>
  <si>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</si>
  <si>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</si>
  <si>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</si>
  <si>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</si>
  <si>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</si>
  <si>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</si>
  <si>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</si>
  <si>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</si>
  <si>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</si>
  <si>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</si>
  <si>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</si>
  <si>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</si>
  <si>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</si>
  <si>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</si>
  <si>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</si>
  <si>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</si>
  <si>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</si>
  <si>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</si>
  <si>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</si>
  <si>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</si>
  <si>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</si>
  <si>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</si>
  <si>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</si>
  <si>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</si>
  <si>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</si>
  <si>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</si>
  <si>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</si>
  <si>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</si>
  <si>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</si>
  <si>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</si>
  <si>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</si>
  <si>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</si>
  <si>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</si>
  <si>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</si>
  <si>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</si>
  <si>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</si>
  <si>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</si>
  <si>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</si>
  <si>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</si>
  <si>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</si>
  <si>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</si>
  <si>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</si>
  <si>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</si>
  <si>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</si>
  <si>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</si>
  <si>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</si>
  <si>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</si>
  <si>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</si>
  <si>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</si>
  <si>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</si>
  <si>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</si>
  <si>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</si>
  <si>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</si>
  <si>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</si>
  <si>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</si>
  <si>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</si>
  <si>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</si>
  <si>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</si>
  <si>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</si>
  <si>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</si>
  <si>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</si>
  <si>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</si>
  <si>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</si>
  <si>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</si>
  <si>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</si>
  <si>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</si>
  <si>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</si>
  <si>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</si>
  <si>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</si>
  <si>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</si>
  <si>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</si>
  <si>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</si>
  <si>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</si>
  <si>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</si>
  <si>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</si>
  <si>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</si>
  <si>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</si>
  <si>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</si>
  <si>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</si>
  <si>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</si>
  <si>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</si>
  <si>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</si>
  <si>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</si>
  <si>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</si>
  <si>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</si>
  <si>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</si>
  <si>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</si>
  <si>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</si>
  <si>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</si>
  <si>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</si>
  <si>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</si>
  <si>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</si>
  <si>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</si>
  <si>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</si>
  <si>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</si>
  <si>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</si>
  <si>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</si>
  <si>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</si>
  <si>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</si>
  <si>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</si>
  <si>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</si>
  <si>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</si>
  <si>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</si>
  <si>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</si>
  <si>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</si>
  <si>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</si>
  <si>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</si>
  <si>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</si>
  <si>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</si>
  <si>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</si>
  <si>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</si>
  <si>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</si>
  <si>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</si>
  <si>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</si>
  <si>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</si>
  <si>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</si>
  <si>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</si>
  <si>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</si>
  <si>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</si>
  <si>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</si>
  <si>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</si>
  <si>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</si>
  <si>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</si>
  <si>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</si>
  <si>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</si>
  <si>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</si>
  <si>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</si>
  <si>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</si>
  <si>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</si>
  <si>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</si>
  <si>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</si>
  <si>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</si>
  <si>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</si>
  <si>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</si>
  <si>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</si>
  <si>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</si>
  <si>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</si>
  <si>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</si>
  <si>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</si>
  <si>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</si>
  <si>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</si>
  <si>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</si>
  <si>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</si>
  <si>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</si>
  <si>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</si>
  <si>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</si>
  <si>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</si>
  <si>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</si>
  <si>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</si>
  <si>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</si>
  <si>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</si>
  <si>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</si>
  <si>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</si>
  <si>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</si>
  <si>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</si>
  <si>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</si>
  <si>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</si>
  <si>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</si>
  <si>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</si>
  <si>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</si>
  <si>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</si>
  <si>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</si>
  <si>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</si>
  <si>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</si>
  <si>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</si>
  <si>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</si>
  <si>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</si>
  <si>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</si>
  <si>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</si>
  <si>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</si>
  <si>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</si>
  <si>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</si>
  <si>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</si>
  <si>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</si>
  <si>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</si>
  <si>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</si>
  <si>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</si>
  <si>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</si>
  <si>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</si>
  <si>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</si>
  <si>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</si>
  <si>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</si>
  <si>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</si>
  <si>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</si>
  <si>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</si>
  <si>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</si>
  <si>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</si>
  <si>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</si>
  <si>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</si>
  <si>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</si>
  <si>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</si>
  <si>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</si>
  <si>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</si>
  <si>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</si>
  <si>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</si>
  <si>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</si>
  <si>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</si>
  <si>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</si>
  <si>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</si>
  <si>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</si>
  <si>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</si>
  <si>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</si>
  <si>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</si>
  <si>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</si>
  <si>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</si>
  <si>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</si>
  <si>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</si>
  <si>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</si>
  <si>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</si>
  <si>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</si>
  <si>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</si>
  <si>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</si>
  <si>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</si>
  <si>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</si>
  <si>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</si>
  <si>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</si>
  <si>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</si>
  <si>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</si>
  <si>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</si>
  <si>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</si>
  <si>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</si>
  <si>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</si>
  <si>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</si>
  <si>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</si>
  <si>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</si>
  <si>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</si>
  <si>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</si>
  <si>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</si>
  <si>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</si>
  <si>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</si>
  <si>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</si>
  <si>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</si>
  <si>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</si>
  <si>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</si>
  <si>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</si>
  <si>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</si>
  <si>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</si>
  <si>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</si>
  <si>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</si>
  <si>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</si>
  <si>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</si>
  <si>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</si>
  <si>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</si>
  <si>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</si>
  <si>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</si>
  <si>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</si>
  <si>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</si>
  <si>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</si>
  <si>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</si>
  <si>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</si>
  <si>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</si>
  <si>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</si>
  <si>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</si>
  <si>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</si>
  <si>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</si>
  <si>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</si>
  <si>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</si>
  <si>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</si>
  <si>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</si>
  <si>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</si>
  <si>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</si>
  <si>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</si>
  <si>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</si>
  <si>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</si>
  <si>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</si>
  <si>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</si>
  <si>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</si>
  <si>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</si>
  <si>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</si>
  <si>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</si>
  <si>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</si>
  <si>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</si>
  <si>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</si>
  <si>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</si>
  <si>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</si>
  <si>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</si>
  <si>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</si>
  <si>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</si>
  <si>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</si>
  <si>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</si>
  <si>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</si>
  <si>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</si>
  <si>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</si>
  <si>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</si>
  <si>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</si>
  <si>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</si>
  <si>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</si>
  <si>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</si>
  <si>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</si>
  <si>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</si>
  <si>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</si>
  <si>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</si>
  <si>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</si>
  <si>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</si>
  <si>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</si>
  <si>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</si>
  <si>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</si>
  <si>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</si>
  <si>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</si>
  <si>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</si>
  <si>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</si>
  <si>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</si>
  <si>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</si>
  <si>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</si>
  <si>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</si>
  <si>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</si>
  <si>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</si>
  <si>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</si>
  <si>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</si>
  <si>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</si>
  <si>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</si>
  <si>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</si>
  <si>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</si>
  <si>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</si>
  <si>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</si>
  <si>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</si>
  <si>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</si>
  <si>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</si>
  <si>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</si>
  <si>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</si>
  <si>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</si>
  <si>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</si>
  <si>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</si>
  <si>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</si>
  <si>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</si>
  <si>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</si>
  <si>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</si>
  <si>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</si>
  <si>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</si>
  <si>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</si>
  <si>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</si>
  <si>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</si>
  <si>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</si>
  <si>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</si>
  <si>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</si>
  <si>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</si>
  <si>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</si>
  <si>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</si>
  <si>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</si>
  <si>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</si>
  <si>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</si>
  <si>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</si>
  <si>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</si>
  <si>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</si>
  <si>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</si>
  <si>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</si>
  <si>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</si>
  <si>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</si>
  <si>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</si>
  <si>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</si>
  <si>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</si>
  <si>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</si>
  <si>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</si>
  <si>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</si>
  <si>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</si>
  <si>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</si>
  <si>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</si>
  <si>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</si>
  <si>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</si>
  <si>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</si>
  <si>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</si>
  <si>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</si>
  <si>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</si>
  <si>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</si>
  <si>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</si>
  <si>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</si>
  <si>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</si>
  <si>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</si>
  <si>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</si>
  <si>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</si>
  <si>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</si>
  <si>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</si>
  <si>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</si>
  <si>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</si>
  <si>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</si>
  <si>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</si>
  <si>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</si>
  <si>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</si>
  <si>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</si>
  <si>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</si>
  <si>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</si>
  <si>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</si>
  <si>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</si>
  <si>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</si>
  <si>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</si>
  <si>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</si>
  <si>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</si>
  <si>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</si>
  <si>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</si>
  <si>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</si>
  <si>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</si>
  <si>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</si>
  <si>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</si>
  <si>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</si>
  <si>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</si>
  <si>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</si>
  <si>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</si>
  <si>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</si>
  <si>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</si>
  <si>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</si>
  <si>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</si>
  <si>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</si>
  <si>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</si>
  <si>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</si>
  <si>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</si>
  <si>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</si>
  <si>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</si>
  <si>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</si>
  <si>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</si>
  <si>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</si>
  <si>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</si>
  <si>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</si>
  <si>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</si>
  <si>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</si>
  <si>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</si>
  <si>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</si>
  <si>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</si>
  <si>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</si>
  <si>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</si>
  <si>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</si>
  <si>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</si>
  <si>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</si>
  <si>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</si>
  <si>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</si>
  <si>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</si>
  <si>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</si>
  <si>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</si>
  <si>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</si>
  <si>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</si>
  <si>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</si>
  <si>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</si>
  <si>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</si>
  <si>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</si>
  <si>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</si>
  <si>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</si>
  <si>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</si>
  <si>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</si>
  <si>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</si>
  <si>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</si>
  <si>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</si>
  <si>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</si>
  <si>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</si>
  <si>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</si>
  <si>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</si>
  <si>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</si>
  <si>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</si>
  <si>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</si>
  <si>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</si>
  <si>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</si>
  <si>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</si>
  <si>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</si>
  <si>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</si>
  <si>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</si>
  <si>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</si>
  <si>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</si>
  <si>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</si>
  <si>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</si>
  <si>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</si>
  <si>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</si>
  <si>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</si>
  <si>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</si>
  <si>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</si>
  <si>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</si>
  <si>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</si>
  <si>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</si>
  <si>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</si>
  <si>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</si>
  <si>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</si>
  <si>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</si>
  <si>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</si>
  <si>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</si>
  <si>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</si>
  <si>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</si>
  <si>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</si>
  <si>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</si>
  <si>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</si>
  <si>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</si>
  <si>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</si>
  <si>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</si>
  <si>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</si>
  <si>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</si>
  <si>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</si>
  <si>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</si>
  <si>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</si>
  <si>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</si>
  <si>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</si>
  <si>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</si>
  <si>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</si>
  <si>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</si>
  <si>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</si>
  <si>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</si>
  <si>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</si>
  <si>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</si>
  <si>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</si>
  <si>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</si>
  <si>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</si>
  <si>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</si>
  <si>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</si>
  <si>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</si>
  <si>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</si>
  <si>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</si>
  <si>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</si>
  <si>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</si>
  <si>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</si>
  <si>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</si>
  <si>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</si>
  <si>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</si>
  <si>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</si>
  <si>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</si>
  <si>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</si>
  <si>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</si>
  <si>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</si>
  <si>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</si>
  <si>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</si>
  <si>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</si>
  <si>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</si>
  <si>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</si>
  <si>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</si>
  <si>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</si>
  <si>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</si>
  <si>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</si>
  <si>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</si>
  <si>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</si>
  <si>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</si>
  <si>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</si>
  <si>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</si>
  <si>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</si>
  <si>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</si>
  <si>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</si>
  <si>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</si>
  <si>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</si>
  <si>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</si>
  <si>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</si>
  <si>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</si>
  <si>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</si>
  <si>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</si>
  <si>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</si>
  <si>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</si>
  <si>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</si>
  <si>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</si>
  <si>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</si>
  <si>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</si>
  <si>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</si>
  <si>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</si>
  <si>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</si>
  <si>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</si>
  <si>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</si>
  <si>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</si>
  <si>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</si>
  <si>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</si>
  <si>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</si>
  <si>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</si>
  <si>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</si>
  <si>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</si>
  <si>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</si>
  <si>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</si>
  <si>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</si>
  <si>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</si>
  <si>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</si>
  <si>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</si>
  <si>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</si>
  <si>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</si>
  <si>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</si>
  <si>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</si>
  <si>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</si>
  <si>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</si>
  <si>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</si>
  <si>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</si>
  <si>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</si>
  <si>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</si>
  <si>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</si>
  <si>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</si>
  <si>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</si>
  <si>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</si>
  <si>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</si>
  <si>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</si>
  <si>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</si>
  <si>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</si>
  <si>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</si>
  <si>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</si>
  <si>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</si>
  <si>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</si>
  <si>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</si>
  <si>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</si>
  <si>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</si>
  <si>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</si>
  <si>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</si>
  <si>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</si>
  <si>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</si>
  <si>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</si>
  <si>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</si>
  <si>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</si>
  <si>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</si>
  <si>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</si>
  <si>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</si>
  <si>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</si>
  <si>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</si>
  <si>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</si>
  <si>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</si>
  <si>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</si>
  <si>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</si>
  <si>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</si>
  <si>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</si>
  <si>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</si>
  <si>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</si>
  <si>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</si>
  <si>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</si>
  <si>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</si>
  <si>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</si>
  <si>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</si>
  <si>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</si>
  <si>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</si>
  <si>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</si>
  <si>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</si>
  <si>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</si>
  <si>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</si>
  <si>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</si>
  <si>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</si>
  <si>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</si>
  <si>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</si>
  <si>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</si>
  <si>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</si>
  <si>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</si>
  <si>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</si>
  <si>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</si>
  <si>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</si>
  <si>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</si>
  <si>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</si>
  <si>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</si>
  <si>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</si>
  <si>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</si>
  <si>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</si>
  <si>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</si>
  <si>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</si>
  <si>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</si>
  <si>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</si>
  <si>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</si>
  <si>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</si>
  <si>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</si>
  <si>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</si>
  <si>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</si>
  <si>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</si>
  <si>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</si>
  <si>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</si>
  <si>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</si>
  <si>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</si>
  <si>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</si>
  <si>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</si>
  <si>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</si>
  <si>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</si>
  <si>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</si>
  <si>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</si>
  <si>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</si>
  <si>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</si>
  <si>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</si>
  <si>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</si>
  <si>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</si>
  <si>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</si>
  <si>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</si>
  <si>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</si>
  <si>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</si>
  <si>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</si>
  <si>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</si>
  <si>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</si>
  <si>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</si>
  <si>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</si>
  <si>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</si>
  <si>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</si>
  <si>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</si>
  <si>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</si>
  <si>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</si>
  <si>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</si>
  <si>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</si>
  <si>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</si>
  <si>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</si>
  <si>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</si>
  <si>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</si>
  <si>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</si>
  <si>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</si>
  <si>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</si>
  <si>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</si>
  <si>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</si>
  <si>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</si>
  <si>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</si>
  <si>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</si>
  <si>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</si>
  <si>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</si>
  <si>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</si>
  <si>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</si>
  <si>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</si>
  <si>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</si>
  <si>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</si>
  <si>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</si>
  <si>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</si>
  <si>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</si>
  <si>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</si>
  <si>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</si>
  <si>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</si>
  <si>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</si>
  <si>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</si>
  <si>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</si>
  <si>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</si>
  <si>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</si>
  <si>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</si>
  <si>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</si>
  <si>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</si>
  <si>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</si>
  <si>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</si>
  <si>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</si>
  <si>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</si>
  <si>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</si>
  <si>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</si>
  <si>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</si>
  <si>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</si>
  <si>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</si>
  <si>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</si>
  <si>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</si>
  <si>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</si>
  <si>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</si>
  <si>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</si>
  <si>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</si>
  <si>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</si>
  <si>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</si>
  <si>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</si>
  <si>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</si>
  <si>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</si>
  <si>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</si>
  <si>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</si>
  <si>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</si>
  <si>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</si>
  <si>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</si>
  <si>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</si>
  <si>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</si>
  <si>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</si>
  <si>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</si>
  <si>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</si>
  <si>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</si>
  <si>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</si>
  <si>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</si>
  <si>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</si>
  <si>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</si>
  <si>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</si>
  <si>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</si>
  <si>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</si>
  <si>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</si>
  <si>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</si>
  <si>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</si>
  <si>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</si>
  <si>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</si>
  <si>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</si>
  <si>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</si>
  <si>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</si>
  <si>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</si>
  <si>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</si>
  <si>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</si>
  <si>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</si>
  <si>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</si>
  <si>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</si>
  <si>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</si>
  <si>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</si>
  <si>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</si>
  <si>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</si>
  <si>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</si>
  <si>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</si>
  <si>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</si>
  <si>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</si>
  <si>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</si>
  <si>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</si>
  <si>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</si>
  <si>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</si>
  <si>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</si>
  <si>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</si>
  <si>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</si>
  <si>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</si>
  <si>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</si>
  <si>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</si>
  <si>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</si>
  <si>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</si>
  <si>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</si>
  <si>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</si>
  <si>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</si>
  <si>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</si>
  <si>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</si>
  <si>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</si>
  <si>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</si>
  <si>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</si>
  <si>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</si>
  <si>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</si>
  <si>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</si>
  <si>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</si>
  <si>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</si>
  <si>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</si>
  <si>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</si>
  <si>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</si>
  <si>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</si>
  <si>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</si>
  <si>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</si>
  <si>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</si>
  <si>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</si>
  <si>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</si>
  <si>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</si>
  <si>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</si>
  <si>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</si>
  <si>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</si>
  <si>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</si>
  <si>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</si>
  <si>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</si>
  <si>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</si>
  <si>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</si>
  <si>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</si>
  <si>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</si>
  <si>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</si>
  <si>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</si>
  <si>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</si>
  <si>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</si>
  <si>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</si>
  <si>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</si>
  <si>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</si>
  <si>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</si>
  <si>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</si>
  <si>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</si>
  <si>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</si>
  <si>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</si>
  <si>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</si>
  <si>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</si>
  <si>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</si>
  <si>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</si>
  <si>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</si>
  <si>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</si>
  <si>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</si>
  <si>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</si>
  <si>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</si>
  <si>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</si>
  <si>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</si>
  <si>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</si>
  <si>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</si>
  <si>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</si>
  <si>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</si>
  <si>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</si>
  <si>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</si>
  <si>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</si>
  <si>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</si>
  <si>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</si>
  <si>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</si>
  <si>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</si>
  <si>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</si>
  <si>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</si>
  <si>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</si>
  <si>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</si>
  <si>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</si>
  <si>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</si>
  <si>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</si>
  <si>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</si>
  <si>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</si>
  <si>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</si>
  <si>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</si>
  <si>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</si>
  <si>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</si>
  <si>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</si>
  <si>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</si>
  <si>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</si>
  <si>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</si>
  <si>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</si>
  <si>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</si>
  <si>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</si>
  <si>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</si>
  <si>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</si>
  <si>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</si>
  <si>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</si>
  <si>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</si>
  <si>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</si>
  <si>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</si>
  <si>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</si>
  <si>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</si>
  <si>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</si>
  <si>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</si>
  <si>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</si>
  <si>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</si>
  <si>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</si>
  <si>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</si>
  <si>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</si>
  <si>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</si>
  <si>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</si>
  <si>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</si>
  <si>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</si>
  <si>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</si>
  <si>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</si>
  <si>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</si>
  <si>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</si>
  <si>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</si>
  <si>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</si>
  <si>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</si>
  <si>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</si>
  <si>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</si>
  <si>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</si>
  <si>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</si>
  <si>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</si>
  <si>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</si>
  <si>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</si>
  <si>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</si>
  <si>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</si>
  <si>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</si>
  <si>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</si>
  <si>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</si>
  <si>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</si>
  <si>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</si>
  <si>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</si>
  <si>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</si>
  <si>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</si>
  <si>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</si>
  <si>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</si>
  <si>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</si>
  <si>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</si>
  <si>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</si>
  <si>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</si>
  <si>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</si>
  <si>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</si>
  <si>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</si>
  <si>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</si>
  <si>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</si>
  <si>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</si>
  <si>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</si>
  <si>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</si>
  <si>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</si>
  <si>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</si>
  <si>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</si>
  <si>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</si>
  <si>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</si>
  <si>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</si>
  <si>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</si>
  <si>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</si>
  <si>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</si>
  <si>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</si>
  <si>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</si>
  <si>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</si>
  <si>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</si>
  <si>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</si>
  <si>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</si>
  <si>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</si>
  <si>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</si>
  <si>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</si>
  <si>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</si>
  <si>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</si>
  <si>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</si>
  <si>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</si>
  <si>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</si>
  <si>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</si>
  <si>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</si>
  <si>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</si>
  <si>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</si>
  <si>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</si>
  <si>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</si>
  <si>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</si>
  <si>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</si>
  <si>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</si>
  <si>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</si>
  <si>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</si>
  <si>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</si>
  <si>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</si>
  <si>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</si>
  <si>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</si>
  <si>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</si>
  <si>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</si>
  <si>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</si>
  <si>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</si>
  <si>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</si>
  <si>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</si>
  <si>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</si>
  <si>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</si>
  <si>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</si>
  <si>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</si>
  <si>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</si>
  <si>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</si>
  <si>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</si>
  <si>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</si>
  <si>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</si>
  <si>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</si>
  <si>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</si>
  <si>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</si>
  <si>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</si>
  <si>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</si>
  <si>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</si>
  <si>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</si>
  <si>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</si>
  <si>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</si>
  <si>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</si>
  <si>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</si>
  <si>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</si>
  <si>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</si>
  <si>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</si>
  <si>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</si>
  <si>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</si>
  <si>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</si>
  <si>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</si>
  <si>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</si>
  <si>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</si>
  <si>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</si>
  <si>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</si>
  <si>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</si>
  <si>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</si>
  <si>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</si>
  <si>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</si>
  <si>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</si>
  <si>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</si>
  <si>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</si>
  <si>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</si>
  <si>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</si>
  <si>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</si>
  <si>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</si>
  <si>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</si>
  <si>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</si>
  <si>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</si>
  <si>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</si>
  <si>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</si>
  <si>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</si>
  <si>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</si>
  <si>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</si>
  <si>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</si>
  <si>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</si>
  <si>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</si>
  <si>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</si>
  <si>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</si>
  <si>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</si>
  <si>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</si>
  <si>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</si>
  <si>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</si>
  <si>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</si>
  <si>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</si>
  <si>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</si>
  <si>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</si>
  <si>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</si>
  <si>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</si>
  <si>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</si>
  <si>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</si>
  <si>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</si>
  <si>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</si>
  <si>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</si>
  <si>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</si>
  <si>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</si>
  <si>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</si>
  <si>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</si>
  <si>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</si>
  <si>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</si>
  <si>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</si>
  <si>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</si>
  <si>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</si>
  <si>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</si>
  <si>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</si>
  <si>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</si>
  <si>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</si>
  <si>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</si>
  <si>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</si>
  <si>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</si>
  <si>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</si>
  <si>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</si>
  <si>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</si>
  <si>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</si>
  <si>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</si>
  <si>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</si>
  <si>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</si>
  <si>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</si>
  <si>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</si>
  <si>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</si>
  <si>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</si>
  <si>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</si>
  <si>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</si>
  <si>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</si>
  <si>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</si>
  <si>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</si>
  <si>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</si>
  <si>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</si>
  <si>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</si>
  <si>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</si>
  <si>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</si>
  <si>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</si>
  <si>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</si>
  <si>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</si>
  <si>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</si>
  <si>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</si>
  <si>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</si>
  <si>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</si>
  <si>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</si>
  <si>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</si>
  <si>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</si>
  <si>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</si>
  <si>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</si>
  <si>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</si>
  <si>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</si>
  <si>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</si>
  <si>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</si>
  <si>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</si>
  <si>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</si>
  <si>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</si>
  <si>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</si>
  <si>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</si>
  <si>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</si>
  <si>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</si>
  <si>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</si>
  <si>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</si>
  <si>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</si>
  <si>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</si>
  <si>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</si>
  <si>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</si>
  <si>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</si>
  <si>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</si>
  <si>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</si>
  <si>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</si>
  <si>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</si>
  <si>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</si>
  <si>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</si>
  <si>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</si>
  <si>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</si>
  <si>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</si>
  <si>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</si>
  <si>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</si>
  <si>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</si>
  <si>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</si>
  <si>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</si>
  <si>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</si>
  <si>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</si>
  <si>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</si>
  <si>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</si>
  <si>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</si>
  <si>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</si>
  <si>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</si>
  <si>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</si>
  <si>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</si>
  <si>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</si>
  <si>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</si>
  <si>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</si>
  <si>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</si>
  <si>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</si>
  <si>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</si>
  <si>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</si>
  <si>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</si>
  <si>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</si>
  <si>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</si>
  <si>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</si>
  <si>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</si>
  <si>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</si>
  <si>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</si>
  <si>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</si>
  <si>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</si>
  <si>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</si>
  <si>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</si>
  <si>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</si>
  <si>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</si>
  <si>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</si>
  <si>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</si>
  <si>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</si>
  <si>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</si>
  <si>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</si>
  <si>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</si>
  <si>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</si>
  <si>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</si>
  <si>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</si>
  <si>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</si>
  <si>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</si>
  <si>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</si>
  <si>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</si>
  <si>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</si>
  <si>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</si>
  <si>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</si>
  <si>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</si>
  <si>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</si>
  <si>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</si>
  <si>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</si>
  <si>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</si>
  <si>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</si>
  <si>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</si>
  <si>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</si>
  <si>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</si>
  <si>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</si>
  <si>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</si>
  <si>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</si>
  <si>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</si>
  <si>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</si>
  <si>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</si>
  <si>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</si>
  <si>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</si>
  <si>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</si>
  <si>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</si>
  <si>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</si>
  <si>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</si>
  <si>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</si>
  <si>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</si>
  <si>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</si>
  <si>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</si>
  <si>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</si>
  <si>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</si>
  <si>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</si>
  <si>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</si>
  <si>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</si>
  <si>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</si>
  <si>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</si>
  <si>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</si>
  <si>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</si>
  <si>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</si>
  <si>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</si>
  <si>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</si>
  <si>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</si>
  <si>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</si>
  <si>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</si>
  <si>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</si>
  <si>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</si>
  <si>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</si>
  <si>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</si>
  <si>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</si>
  <si>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</si>
  <si>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</si>
  <si>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</si>
  <si>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</si>
  <si>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</si>
  <si>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</si>
  <si>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</si>
  <si>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</si>
  <si>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</si>
  <si>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</si>
  <si>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</si>
  <si>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</si>
  <si>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</si>
  <si>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</si>
  <si>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</si>
  <si>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</si>
  <si>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</si>
  <si>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</si>
  <si>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</si>
  <si>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</si>
  <si>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</si>
  <si>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</si>
  <si>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</si>
  <si>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</si>
  <si>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</si>
  <si>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</si>
  <si>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</si>
  <si>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</si>
  <si>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</si>
  <si>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</si>
  <si>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</si>
  <si>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</si>
  <si>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</si>
  <si>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</si>
  <si>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</si>
  <si>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</si>
  <si>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</si>
  <si>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</si>
  <si>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</si>
  <si>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</si>
  <si>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</si>
  <si>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</si>
  <si>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</si>
  <si>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</si>
  <si>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</si>
  <si>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</si>
  <si>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</si>
  <si>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</si>
  <si>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</si>
  <si>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</si>
  <si>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</si>
  <si>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</si>
  <si>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</si>
  <si>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</si>
  <si>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</si>
  <si>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</si>
  <si>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</si>
  <si>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</si>
  <si>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</si>
  <si>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</si>
  <si>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</si>
  <si>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</si>
  <si>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</si>
  <si>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</si>
  <si>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</si>
  <si>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</si>
  <si>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</si>
  <si>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</si>
  <si>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</si>
  <si>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</si>
  <si>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</si>
  <si>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</si>
  <si>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</si>
  <si>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</si>
  <si>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</si>
  <si>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</si>
  <si>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</si>
  <si>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</si>
  <si>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</si>
  <si>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</si>
  <si>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</si>
  <si>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</si>
  <si>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</si>
  <si>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</si>
  <si>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</si>
  <si>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</si>
  <si>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</si>
  <si>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</si>
  <si>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</si>
  <si>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</si>
  <si>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</si>
  <si>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</si>
  <si>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</si>
  <si>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</si>
  <si>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</si>
  <si>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</si>
  <si>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</si>
  <si>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</si>
  <si>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</si>
  <si>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</si>
  <si>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</si>
  <si>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</si>
  <si>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</si>
  <si>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</si>
  <si>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</si>
  <si>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</si>
  <si>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</si>
  <si>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</si>
  <si>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</si>
  <si>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</si>
  <si>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</si>
  <si>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</si>
  <si>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</si>
  <si>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</si>
  <si>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</si>
  <si>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</si>
  <si>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</si>
  <si>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</si>
  <si>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</si>
  <si>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</si>
  <si>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</si>
  <si>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</si>
  <si>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</si>
  <si>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</si>
  <si>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</si>
  <si>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</si>
  <si>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</si>
  <si>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</si>
  <si>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</si>
  <si>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</si>
  <si>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</si>
  <si>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</si>
  <si>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</si>
  <si>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</si>
  <si>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</si>
  <si>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</si>
  <si>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</si>
  <si>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</si>
  <si>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</si>
  <si>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</si>
  <si>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</si>
  <si>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</si>
  <si>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</si>
  <si>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</si>
  <si>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</si>
  <si>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</si>
  <si>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</si>
  <si>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</si>
  <si>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</si>
  <si>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</si>
  <si>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</si>
  <si>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</si>
  <si>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</si>
  <si>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</si>
  <si>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</si>
  <si>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</si>
  <si>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</si>
  <si>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</si>
  <si>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</si>
  <si>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</si>
  <si>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</si>
  <si>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</si>
  <si>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</si>
  <si>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</si>
  <si>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</si>
  <si>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</si>
  <si>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</si>
  <si>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</si>
  <si>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</si>
  <si>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</si>
  <si>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</si>
  <si>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</si>
  <si>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</si>
  <si>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</si>
  <si>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</si>
  <si>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</si>
  <si>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</si>
  <si>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</si>
  <si>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</si>
  <si>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</si>
  <si>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</si>
  <si>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</si>
  <si>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</si>
  <si>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</si>
  <si>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</si>
  <si>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</si>
  <si>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</si>
  <si>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</si>
  <si>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</si>
  <si>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</si>
  <si>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</si>
  <si>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</si>
  <si>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</si>
  <si>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</si>
  <si>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</si>
  <si>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</si>
  <si>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</si>
  <si>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</si>
  <si>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</si>
  <si>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</si>
  <si>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</si>
  <si>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</si>
  <si>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</si>
  <si>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</si>
  <si>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</si>
  <si>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</si>
  <si>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</si>
  <si>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</si>
  <si>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</si>
  <si>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</si>
  <si>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</si>
  <si>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</si>
  <si>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</si>
  <si>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</si>
  <si>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</si>
  <si>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</si>
  <si>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</si>
  <si>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</si>
  <si>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</si>
  <si>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</si>
  <si>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</si>
  <si>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</si>
  <si>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</si>
  <si>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</si>
  <si>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</si>
  <si>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</si>
  <si>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</si>
  <si>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</si>
  <si>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</si>
  <si>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</si>
  <si>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</si>
  <si>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</si>
  <si>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</si>
  <si>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</si>
  <si>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</si>
  <si>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</si>
  <si>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</si>
  <si>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</si>
  <si>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</si>
  <si>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</si>
  <si>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</si>
  <si>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</si>
  <si>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</si>
  <si>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</si>
  <si>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</si>
  <si>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</si>
  <si>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</si>
  <si>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</si>
  <si>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</si>
  <si>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</si>
  <si>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</si>
  <si>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</si>
  <si>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</si>
  <si>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</si>
  <si>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</si>
  <si>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</si>
  <si>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</si>
  <si>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</si>
  <si>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</si>
  <si>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</si>
  <si>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</si>
  <si>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</si>
  <si>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</si>
  <si>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</si>
  <si>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</si>
  <si>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</si>
  <si>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</si>
  <si>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</si>
  <si>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</si>
  <si>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</si>
  <si>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</si>
  <si>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</si>
  <si>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</si>
  <si>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</si>
  <si>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</si>
  <si>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</si>
  <si>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</si>
  <si>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</si>
  <si>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</si>
  <si>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</si>
  <si>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</si>
  <si>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</si>
  <si>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</si>
  <si>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</si>
  <si>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</si>
  <si>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</si>
  <si>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</si>
  <si>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</si>
  <si>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</si>
  <si>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</si>
  <si>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</si>
  <si>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</si>
  <si>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</si>
  <si>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</si>
  <si>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</si>
  <si>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</si>
  <si>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</si>
  <si>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</si>
  <si>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</si>
  <si>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</si>
  <si>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</si>
  <si>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</si>
  <si>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</si>
  <si>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</si>
  <si>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</si>
  <si>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</si>
  <si>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</si>
  <si>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</si>
  <si>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</si>
  <si>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</si>
  <si>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</si>
  <si>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</si>
  <si>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</si>
  <si>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</si>
  <si>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</si>
  <si>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</si>
  <si>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</si>
  <si>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</si>
  <si>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</si>
  <si>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</si>
  <si>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</si>
  <si>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</si>
  <si>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</si>
  <si>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</si>
  <si>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</si>
  <si>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</si>
  <si>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</si>
  <si>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</si>
  <si>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</si>
  <si>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</si>
  <si>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</si>
  <si>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</si>
  <si>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</si>
  <si>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</si>
  <si>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</si>
  <si>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</si>
  <si>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</si>
  <si>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</si>
  <si>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</si>
  <si>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</si>
  <si>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</si>
  <si>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</si>
  <si>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</si>
  <si>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</si>
  <si>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</si>
  <si>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</si>
  <si>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</si>
  <si>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</si>
  <si>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</si>
  <si>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</si>
  <si>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</si>
  <si>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</si>
  <si>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</si>
  <si>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</si>
  <si>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</si>
  <si>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</si>
  <si>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</si>
  <si>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</si>
  <si>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</si>
  <si>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</si>
  <si>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</si>
  <si>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</si>
  <si>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</si>
  <si>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</si>
  <si>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</si>
  <si>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</si>
  <si>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</si>
  <si>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</si>
  <si>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</si>
  <si>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</si>
  <si>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</si>
  <si>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</si>
  <si>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</si>
  <si>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</si>
  <si>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</si>
  <si>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</si>
  <si>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</si>
  <si>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</si>
  <si>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</si>
  <si>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</si>
  <si>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</si>
  <si>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</si>
  <si>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</si>
  <si>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</si>
  <si>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</si>
  <si>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</si>
  <si>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</si>
  <si>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</si>
  <si>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</si>
  <si>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</si>
  <si>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</si>
  <si>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</si>
  <si>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</si>
  <si>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</si>
  <si>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</si>
  <si>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</si>
  <si>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</si>
  <si>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</si>
  <si>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</si>
  <si>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</si>
  <si>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</si>
  <si>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</si>
  <si>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</si>
  <si>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</si>
  <si>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</si>
  <si>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</si>
  <si>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</si>
  <si>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</si>
  <si>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</si>
  <si>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</si>
  <si>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</si>
  <si>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</si>
  <si>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</si>
  <si>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</si>
  <si>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</si>
  <si>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</si>
  <si>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</si>
  <si>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</si>
  <si>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</si>
  <si>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</si>
  <si>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</si>
  <si>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</si>
  <si>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</si>
  <si>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</si>
  <si>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</si>
  <si>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</si>
  <si>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</si>
  <si>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</si>
  <si>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</si>
  <si>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</si>
  <si>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</si>
  <si>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</si>
  <si>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</si>
  <si>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</si>
  <si>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</si>
  <si>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</si>
  <si>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</si>
  <si>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</si>
  <si>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</si>
  <si>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</si>
  <si>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</si>
  <si>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</si>
  <si>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</si>
  <si>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</si>
  <si>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</si>
  <si>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</si>
  <si>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</si>
  <si>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</si>
  <si>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</si>
  <si>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</si>
  <si>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</si>
  <si>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</si>
  <si>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</si>
  <si>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</si>
  <si>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</si>
  <si>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</si>
  <si>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</si>
  <si>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</si>
  <si>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</si>
  <si>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</si>
  <si>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</si>
  <si>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</si>
  <si>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</si>
  <si>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</si>
  <si>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</si>
  <si>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</si>
  <si>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</si>
  <si>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</si>
  <si>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</si>
  <si>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</si>
  <si>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</si>
  <si>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</si>
  <si>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</si>
  <si>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</si>
  <si>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</si>
  <si>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</si>
  <si>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</si>
  <si>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</si>
  <si>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</si>
  <si>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</si>
  <si>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</si>
  <si>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</si>
  <si>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</si>
  <si>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</si>
  <si>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</si>
  <si>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</si>
  <si>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</si>
  <si>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</si>
  <si>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</si>
  <si>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</si>
  <si>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</si>
  <si>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</si>
  <si>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</si>
  <si>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</si>
  <si>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</si>
  <si>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</si>
  <si>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</si>
  <si>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</si>
  <si>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</si>
  <si>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</si>
  <si>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</si>
  <si>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</si>
  <si>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</si>
  <si>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</si>
  <si>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</si>
  <si>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</si>
  <si>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</si>
  <si>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</si>
  <si>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</si>
  <si>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</si>
  <si>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</si>
  <si>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</si>
  <si>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</si>
  <si>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</si>
  <si>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</si>
  <si>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</si>
  <si>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</si>
  <si>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</si>
  <si>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</si>
  <si>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</si>
  <si>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</si>
  <si>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</si>
  <si>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</si>
  <si>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</si>
  <si>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</si>
  <si>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</si>
  <si>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</si>
  <si>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</si>
  <si>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</si>
  <si>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</si>
  <si>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</si>
  <si>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</si>
  <si>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</si>
  <si>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</si>
  <si>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</si>
  <si>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</si>
  <si>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</si>
  <si>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</si>
  <si>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</si>
  <si>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</si>
  <si>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</si>
  <si>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</si>
  <si>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</si>
  <si>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</si>
  <si>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</si>
  <si>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</si>
  <si>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</si>
  <si>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</si>
  <si>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</si>
  <si>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</si>
  <si>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</si>
  <si>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</si>
  <si>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</si>
  <si>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</si>
  <si>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</si>
  <si>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</si>
  <si>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</si>
  <si>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</si>
  <si>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</si>
  <si>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</si>
  <si>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</si>
  <si>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</si>
  <si>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</si>
  <si>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</si>
  <si>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</si>
  <si>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</si>
  <si>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</si>
  <si>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</si>
  <si>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</si>
  <si>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</si>
  <si>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</si>
  <si>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</si>
  <si>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</si>
  <si>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</si>
  <si>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</si>
  <si>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</si>
  <si>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</si>
  <si>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</si>
  <si>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</si>
  <si>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</si>
  <si>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</si>
  <si>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</si>
  <si>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</si>
  <si>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</si>
  <si>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</si>
  <si>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</si>
  <si>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</si>
  <si>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</si>
  <si>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</si>
  <si>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</si>
  <si>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</si>
  <si>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</si>
  <si>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</si>
  <si>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</si>
  <si>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</si>
  <si>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</si>
  <si>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</si>
  <si>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</si>
  <si>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</si>
  <si>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</si>
  <si>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</si>
  <si>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</si>
  <si>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</si>
  <si>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</si>
  <si>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</si>
  <si>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</si>
  <si>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</si>
  <si>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</si>
  <si>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</si>
  <si>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</si>
  <si>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</si>
  <si>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</si>
  <si>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</si>
  <si>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</si>
  <si>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</si>
  <si>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</si>
  <si>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</si>
  <si>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</si>
  <si>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</si>
  <si>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</si>
  <si>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</si>
  <si>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</si>
  <si>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</si>
  <si>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</si>
  <si>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</si>
  <si>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</si>
  <si>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</si>
  <si>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</si>
  <si>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</si>
  <si>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</si>
  <si>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</si>
  <si>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</si>
  <si>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</si>
  <si>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</si>
  <si>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</si>
  <si>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</si>
  <si>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</si>
  <si>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</si>
  <si>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</si>
  <si>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</si>
  <si>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</si>
  <si>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</si>
  <si>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</si>
  <si>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</si>
  <si>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</si>
  <si>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</si>
  <si>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</si>
  <si>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</si>
  <si>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</si>
  <si>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</si>
  <si>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</si>
  <si>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</si>
  <si>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</si>
  <si>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</si>
  <si>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</si>
  <si>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</si>
  <si>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</si>
  <si>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</si>
  <si>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</si>
  <si>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</si>
  <si>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</si>
  <si>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</si>
  <si>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</si>
  <si>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</si>
  <si>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</si>
  <si>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</si>
  <si>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</si>
  <si>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</si>
  <si>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</si>
  <si>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</si>
  <si>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</si>
  <si>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</si>
  <si>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</si>
  <si>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</si>
  <si>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</si>
  <si>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</si>
  <si>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</si>
  <si>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</si>
  <si>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</si>
  <si>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</si>
  <si>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</si>
  <si>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</si>
  <si>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</si>
  <si>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</si>
  <si>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</si>
  <si>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</si>
  <si>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</si>
  <si>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</si>
  <si>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</si>
  <si>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</si>
  <si>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</si>
  <si>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</si>
  <si>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</si>
  <si>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</si>
  <si>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</si>
  <si>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</si>
  <si>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</si>
  <si>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</si>
  <si>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</si>
  <si>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</si>
  <si>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</si>
  <si>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</si>
  <si>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</si>
  <si>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</si>
  <si>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</si>
  <si>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</si>
  <si>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</si>
  <si>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</si>
  <si>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</si>
  <si>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</si>
  <si>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</si>
  <si>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</si>
  <si>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</si>
  <si>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</si>
  <si>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</si>
  <si>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</si>
  <si>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</si>
  <si>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</si>
  <si>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</si>
  <si>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</si>
  <si>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</si>
  <si>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</si>
  <si>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</si>
  <si>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</si>
  <si>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</si>
  <si>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</si>
  <si>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</si>
  <si>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</si>
  <si>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</si>
  <si>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</si>
  <si>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</si>
  <si>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</si>
  <si>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</si>
  <si>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</si>
  <si>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</si>
  <si>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</si>
  <si>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</si>
  <si>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</si>
  <si>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</si>
  <si>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</si>
  <si>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</si>
  <si>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</si>
  <si>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</si>
  <si>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</si>
  <si>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</si>
  <si>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</si>
  <si>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</si>
  <si>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</si>
  <si>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</si>
  <si>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</si>
  <si>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</si>
  <si>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</si>
  <si>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</si>
  <si>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</si>
  <si>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</si>
  <si>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</si>
  <si>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</si>
  <si>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</si>
  <si>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</si>
  <si>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</si>
  <si>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</si>
  <si>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</si>
  <si>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</si>
  <si>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</si>
  <si>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</si>
  <si>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</si>
  <si>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</si>
  <si>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</si>
  <si>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</si>
  <si>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</si>
  <si>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</si>
  <si>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</si>
  <si>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</si>
  <si>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</si>
  <si>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</si>
  <si>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</si>
  <si>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</si>
  <si>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</si>
  <si>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</si>
  <si>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</si>
  <si>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</si>
  <si>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</si>
  <si>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</si>
  <si>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</si>
  <si>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</si>
  <si>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</si>
  <si>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</si>
  <si>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</si>
  <si>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</si>
  <si>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</si>
  <si>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</si>
  <si>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</si>
  <si>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</si>
  <si>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</si>
  <si>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</si>
  <si>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</si>
  <si>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</si>
  <si>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</si>
  <si>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</si>
  <si>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</si>
  <si>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</si>
  <si>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</si>
  <si>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</si>
  <si>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</si>
  <si>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</si>
  <si>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</si>
  <si>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</si>
  <si>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</si>
  <si>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</si>
  <si>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</si>
  <si>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</si>
  <si>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</si>
  <si>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</si>
  <si>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</si>
  <si>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</si>
  <si>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</si>
  <si>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</si>
  <si>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</si>
  <si>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</si>
  <si>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</si>
  <si>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</si>
  <si>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</si>
  <si>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</si>
  <si>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</si>
  <si>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</si>
  <si>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</si>
  <si>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</si>
  <si>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</si>
  <si>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</si>
  <si>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</si>
  <si>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</si>
  <si>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</si>
  <si>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</si>
  <si>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</si>
  <si>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</si>
  <si>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</si>
  <si>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</si>
  <si>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</si>
  <si>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</si>
  <si>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</si>
  <si>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</si>
  <si>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</si>
  <si>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</si>
  <si>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</si>
  <si>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</si>
  <si>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</si>
  <si>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</si>
  <si>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</si>
  <si>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</si>
  <si>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</si>
  <si>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</si>
  <si>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</si>
  <si>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</si>
  <si>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</si>
  <si>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</si>
  <si>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</si>
  <si>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</si>
  <si>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</si>
  <si>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</si>
  <si>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</si>
  <si>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</si>
  <si>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</si>
  <si>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</si>
  <si>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</si>
  <si>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</si>
  <si>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</si>
  <si>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</si>
  <si>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</si>
  <si>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</si>
  <si>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</si>
  <si>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</si>
  <si>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</si>
  <si>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</si>
  <si>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</si>
  <si>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</si>
  <si>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</si>
  <si>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</si>
  <si>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</si>
  <si>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</si>
  <si>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</si>
  <si>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</si>
  <si>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</si>
  <si>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</si>
  <si>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</si>
  <si>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</si>
  <si>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</si>
  <si>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</si>
  <si>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</si>
  <si>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</si>
  <si>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</si>
  <si>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</si>
  <si>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</si>
  <si>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</si>
  <si>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</si>
  <si>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</si>
  <si>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</si>
  <si>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</si>
  <si>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</si>
  <si>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</si>
  <si>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</si>
  <si>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</si>
  <si>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</si>
  <si>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</si>
  <si>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</si>
  <si>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</si>
  <si>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</si>
  <si>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</si>
  <si>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</si>
  <si>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</si>
  <si>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</si>
  <si>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</si>
  <si>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</si>
  <si>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</si>
  <si>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</si>
  <si>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</si>
  <si>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</si>
  <si>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</si>
  <si>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</si>
  <si>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</si>
  <si>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</si>
  <si>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</si>
  <si>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</si>
  <si>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</si>
  <si>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</si>
  <si>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</si>
  <si>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</si>
  <si>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</si>
  <si>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</si>
  <si>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</si>
  <si>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</si>
  <si>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</si>
  <si>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</si>
  <si>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</si>
  <si>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</si>
  <si>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</si>
  <si>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</si>
  <si>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</si>
  <si>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</si>
  <si>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</si>
  <si>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</si>
  <si>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</si>
  <si>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</si>
  <si>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</si>
  <si>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</si>
  <si>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</si>
  <si>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</si>
  <si>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</si>
  <si>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</si>
  <si>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</si>
  <si>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</si>
  <si>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</si>
  <si>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</si>
  <si>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</si>
  <si>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</si>
  <si>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</si>
  <si>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</si>
  <si>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</si>
  <si>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</si>
  <si>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</si>
  <si>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</si>
  <si>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</si>
  <si>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</si>
  <si>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</si>
  <si>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</si>
  <si>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</si>
  <si>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</si>
  <si>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</si>
  <si>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</si>
  <si>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</si>
  <si>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</si>
  <si>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</si>
  <si>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</si>
  <si>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</si>
  <si>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</si>
  <si>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</si>
  <si>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</si>
  <si>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</si>
  <si>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</si>
  <si>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</si>
  <si>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</si>
  <si>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</si>
  <si>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</si>
  <si>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</si>
  <si>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</si>
  <si>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</si>
  <si>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</si>
  <si>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</si>
  <si>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</si>
  <si>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</si>
  <si>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</si>
  <si>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</si>
  <si>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</si>
  <si>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</si>
  <si>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</si>
  <si>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</si>
  <si>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</si>
  <si>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</si>
  <si>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</si>
  <si>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</si>
  <si>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</si>
  <si>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</si>
  <si>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</si>
  <si>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</si>
  <si>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</si>
  <si>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</si>
  <si>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</si>
  <si>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</si>
  <si>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</si>
  <si>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</si>
  <si>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</si>
  <si>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</si>
  <si>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</si>
  <si>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</si>
  <si>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</si>
  <si>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</si>
  <si>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</si>
  <si>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</si>
  <si>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</si>
  <si>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</si>
  <si>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</si>
  <si>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</si>
  <si>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</si>
  <si>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</si>
  <si>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</si>
  <si>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</si>
  <si>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</si>
  <si>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</si>
  <si>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</si>
  <si>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</si>
  <si>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</si>
  <si>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</si>
  <si>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</si>
  <si>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</si>
  <si>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</si>
  <si>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</si>
  <si>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</si>
  <si>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</si>
  <si>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</si>
  <si>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</si>
  <si>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</si>
  <si>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</si>
  <si>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</si>
  <si>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</si>
  <si>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</si>
  <si>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</si>
  <si>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</si>
  <si>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</si>
  <si>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</si>
  <si>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</si>
  <si>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</si>
  <si>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</si>
  <si>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</si>
  <si>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</si>
  <si>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</si>
  <si>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</si>
  <si>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</si>
  <si>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</si>
  <si>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</si>
  <si>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</si>
  <si>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</si>
  <si>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</si>
  <si>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</si>
  <si>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</si>
  <si>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</si>
  <si>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</si>
  <si>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</si>
  <si>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</si>
  <si>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</si>
  <si>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</si>
  <si>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</si>
  <si>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</si>
  <si>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</si>
  <si>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</si>
  <si>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</si>
  <si>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</si>
  <si>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</si>
  <si>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</si>
  <si>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</si>
  <si>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</si>
  <si>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</si>
  <si>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</si>
  <si>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</si>
  <si>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</si>
  <si>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</si>
  <si>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</si>
  <si>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</si>
  <si>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</si>
  <si>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</si>
  <si>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</si>
  <si>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</si>
  <si>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</si>
  <si>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</si>
  <si>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</si>
  <si>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</si>
  <si>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</si>
  <si>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</si>
  <si>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</si>
  <si>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</si>
  <si>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</si>
  <si>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</si>
  <si>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</si>
  <si>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</si>
  <si>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</si>
  <si>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</si>
  <si>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</si>
  <si>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</si>
  <si>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</si>
  <si>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</si>
  <si>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</si>
  <si>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</si>
  <si>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</si>
  <si>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</si>
  <si>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</si>
  <si>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</si>
  <si>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</si>
  <si>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</si>
  <si>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</si>
  <si>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</si>
  <si>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</si>
  <si>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</si>
  <si>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</si>
  <si>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</si>
  <si>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</si>
  <si>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</si>
  <si>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</si>
  <si>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</si>
  <si>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</si>
  <si>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</si>
  <si>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</si>
  <si>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</si>
  <si>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</si>
  <si>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</si>
  <si>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</si>
  <si>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</si>
  <si>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</si>
  <si>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</si>
  <si>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</si>
  <si>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</si>
  <si>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</si>
  <si>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</si>
  <si>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</si>
  <si>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</si>
  <si>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</si>
  <si>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</si>
  <si>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</si>
  <si>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</si>
  <si>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</si>
  <si>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</si>
  <si>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</si>
  <si>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</si>
  <si>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</si>
  <si>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</si>
  <si>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</si>
  <si>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</si>
  <si>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</si>
  <si>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</si>
  <si>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</si>
  <si>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</si>
  <si>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</si>
  <si>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</si>
  <si>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</si>
  <si>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</si>
  <si>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</si>
  <si>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</si>
  <si>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</si>
  <si>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</si>
  <si>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</si>
  <si>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</si>
  <si>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</si>
  <si>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</si>
  <si>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</si>
  <si>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</si>
  <si>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</si>
  <si>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</si>
  <si>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</si>
  <si>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</si>
  <si>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</si>
  <si>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</si>
  <si>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</si>
  <si>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</si>
  <si>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</si>
  <si>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</si>
  <si>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</si>
  <si>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</si>
  <si>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</si>
  <si>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</si>
  <si>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</si>
  <si>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</si>
  <si>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</si>
  <si>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</si>
  <si>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</si>
  <si>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</si>
  <si>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</si>
  <si>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</si>
  <si>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</si>
  <si>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</si>
  <si>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</si>
  <si>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</si>
  <si>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</si>
  <si>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</si>
  <si>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</si>
  <si>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</si>
  <si>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</si>
  <si>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</si>
  <si>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</si>
  <si>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</si>
  <si>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</si>
  <si>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</si>
  <si>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</si>
  <si>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</si>
  <si>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</si>
  <si>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</si>
  <si>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</si>
  <si>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</si>
  <si>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</si>
  <si>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</si>
  <si>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</si>
  <si>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</si>
  <si>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</si>
  <si>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</si>
  <si>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</si>
  <si>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</si>
  <si>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</si>
  <si>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</si>
  <si>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</si>
  <si>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</si>
  <si>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</si>
  <si>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</si>
  <si>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</si>
  <si>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</si>
  <si>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</si>
  <si>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</si>
  <si>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</si>
  <si>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</si>
  <si>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</si>
  <si>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</si>
  <si>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</si>
  <si>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</si>
  <si>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</si>
  <si>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</si>
  <si>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</si>
  <si>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</si>
  <si>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</si>
  <si>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</si>
  <si>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</si>
  <si>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</si>
  <si>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</si>
  <si>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</si>
  <si>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</si>
  <si>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</si>
  <si>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</si>
  <si>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</si>
  <si>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</si>
  <si>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</si>
  <si>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</si>
  <si>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</si>
  <si>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</si>
  <si>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</si>
  <si>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</si>
  <si>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</si>
  <si>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</si>
  <si>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</si>
  <si>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</si>
  <si>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</si>
  <si>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</si>
  <si>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</si>
  <si>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</si>
  <si>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</si>
  <si>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</si>
  <si>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</si>
  <si>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</si>
  <si>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</si>
  <si>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</si>
  <si>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</si>
  <si>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</si>
  <si>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</si>
  <si>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</si>
  <si>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</si>
  <si>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</si>
  <si>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</si>
  <si>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</si>
  <si>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</si>
  <si>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</si>
  <si>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</si>
  <si>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</si>
  <si>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</si>
  <si>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</si>
  <si>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</si>
  <si>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</si>
  <si>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</si>
  <si>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</si>
  <si>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</si>
  <si>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</si>
  <si>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</si>
  <si>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</si>
  <si>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</si>
  <si>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</si>
  <si>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</si>
  <si>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</si>
  <si>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</si>
  <si>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</si>
  <si>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</si>
  <si>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</si>
  <si>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</si>
  <si>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</si>
  <si>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</si>
  <si>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</si>
  <si>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</si>
  <si>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</si>
  <si>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</si>
  <si>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</si>
  <si>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</si>
  <si>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</si>
  <si>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</si>
  <si>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</si>
  <si>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</si>
  <si>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</si>
  <si>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</si>
  <si>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</si>
  <si>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</si>
  <si>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</si>
  <si>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</si>
  <si>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</si>
  <si>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</si>
  <si>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</si>
  <si>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</si>
  <si>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</si>
  <si>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</si>
  <si>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</si>
  <si>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</si>
  <si>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</si>
  <si>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</si>
  <si>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</si>
  <si>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</si>
  <si>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</si>
  <si>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</si>
  <si>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</si>
  <si>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</si>
  <si>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</si>
  <si>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</si>
  <si>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</si>
  <si>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</si>
  <si>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</si>
  <si>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</si>
  <si>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</si>
  <si>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</si>
  <si>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</si>
  <si>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</si>
  <si>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</si>
  <si>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</si>
  <si>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</si>
  <si>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</si>
  <si>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</si>
  <si>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</si>
  <si>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</si>
  <si>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</si>
  <si>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</si>
  <si>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</si>
  <si>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</si>
  <si>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</si>
  <si>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</si>
  <si>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</si>
  <si>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</si>
  <si>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</si>
  <si>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</si>
  <si>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</si>
  <si>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</si>
  <si>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</si>
  <si>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</si>
  <si>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</si>
  <si>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</si>
  <si>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</si>
  <si>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</si>
  <si>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</si>
  <si>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</si>
  <si>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</si>
  <si>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</si>
  <si>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</si>
  <si>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</si>
  <si>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</si>
  <si>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</si>
  <si>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</si>
  <si>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</si>
  <si>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</si>
  <si>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</si>
  <si>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</si>
  <si>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</si>
  <si>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</si>
  <si>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</si>
  <si>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</si>
  <si>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</si>
  <si>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</si>
  <si>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</si>
  <si>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</si>
  <si>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</si>
  <si>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</si>
  <si>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</si>
  <si>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</si>
  <si>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</si>
  <si>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</si>
  <si>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</si>
  <si>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</si>
  <si>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</si>
  <si>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</si>
  <si>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</si>
  <si>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</si>
  <si>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</si>
  <si>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</si>
  <si>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</si>
  <si>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</si>
  <si>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</si>
  <si>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</si>
  <si>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</si>
  <si>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</si>
  <si>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</si>
  <si>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</si>
  <si>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</si>
  <si>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</si>
  <si>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</si>
  <si>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</si>
  <si>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</si>
  <si>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</si>
  <si>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</si>
  <si>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</si>
  <si>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</si>
  <si>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</si>
  <si>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</si>
  <si>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</si>
  <si>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</si>
  <si>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</si>
  <si>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</si>
  <si>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</si>
  <si>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</si>
  <si>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</si>
  <si>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</si>
  <si>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</si>
  <si>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</si>
  <si>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</si>
  <si>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</si>
  <si>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</si>
  <si>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</si>
  <si>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</si>
  <si>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</si>
  <si>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</si>
  <si>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</si>
  <si>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</si>
  <si>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</si>
  <si>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</si>
  <si>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</si>
  <si>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</si>
  <si>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</si>
  <si>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</si>
  <si>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</si>
  <si>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</si>
  <si>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</si>
  <si>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</si>
  <si>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</si>
  <si>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</si>
  <si>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</si>
  <si>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</si>
  <si>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</si>
  <si>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</si>
  <si>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</si>
  <si>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</si>
  <si>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</si>
  <si>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</si>
  <si>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</si>
  <si>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</si>
  <si>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</si>
  <si>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</si>
  <si>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</si>
  <si>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</si>
  <si>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</si>
  <si>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</si>
  <si>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</si>
  <si>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</si>
  <si>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</si>
  <si>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</si>
  <si>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</si>
  <si>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</si>
  <si>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</si>
  <si>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</si>
  <si>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</si>
  <si>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</si>
  <si>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</si>
  <si>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</si>
  <si>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</si>
  <si>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</si>
  <si>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</si>
  <si>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</si>
  <si>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</si>
  <si>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</si>
  <si>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</si>
  <si>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</si>
  <si>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</si>
  <si>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</si>
  <si>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</si>
  <si>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</si>
  <si>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</si>
  <si>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</si>
  <si>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</si>
  <si>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</si>
  <si>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</si>
  <si>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</si>
  <si>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</si>
  <si>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</si>
  <si>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</si>
  <si>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</si>
  <si>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</si>
  <si>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</si>
  <si>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</si>
  <si>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</si>
  <si>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</si>
  <si>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</si>
  <si>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</si>
  <si>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</si>
  <si>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</si>
  <si>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</si>
  <si>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</si>
  <si>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</si>
  <si>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</si>
  <si>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</si>
  <si>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</si>
  <si>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</si>
  <si>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</si>
  <si>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</si>
  <si>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</si>
  <si>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</si>
  <si>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</si>
  <si>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</si>
  <si>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</si>
  <si>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</si>
  <si>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</si>
  <si>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</si>
  <si>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</si>
  <si>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</si>
  <si>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</si>
  <si>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</si>
  <si>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</si>
  <si>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</si>
  <si>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</si>
  <si>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</si>
  <si>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</si>
  <si>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</si>
  <si>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</si>
  <si>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</si>
  <si>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</si>
  <si>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</si>
  <si>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</si>
  <si>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</si>
  <si>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</si>
  <si>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</si>
  <si>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</si>
  <si>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</si>
  <si>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</si>
  <si>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</si>
  <si>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</si>
  <si>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</si>
  <si>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</si>
  <si>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</si>
  <si>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</si>
  <si>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</si>
  <si>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</si>
  <si>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</si>
  <si>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</si>
  <si>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</si>
  <si>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</si>
  <si>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</si>
  <si>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</si>
  <si>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</si>
  <si>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</si>
  <si>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</si>
  <si>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</si>
  <si>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</si>
  <si>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</si>
  <si>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</si>
  <si>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</si>
  <si>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</si>
  <si>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</si>
  <si>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</si>
  <si>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</si>
  <si>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</si>
  <si>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</si>
  <si>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</si>
  <si>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</si>
  <si>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</si>
  <si>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</si>
  <si>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</si>
  <si>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</si>
  <si>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</si>
  <si>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</si>
  <si>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</si>
  <si>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</si>
  <si>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</si>
  <si>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</si>
  <si>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</si>
  <si>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</si>
  <si>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</si>
  <si>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</si>
  <si>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</si>
  <si>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</si>
  <si>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</si>
  <si>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</si>
  <si>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</si>
  <si>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</si>
  <si>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</si>
  <si>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</si>
  <si>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</si>
  <si>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</si>
  <si>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</si>
  <si>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</si>
  <si>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</si>
  <si>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</si>
  <si>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</si>
  <si>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</si>
  <si>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</si>
  <si>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</si>
  <si>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</si>
  <si>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</si>
  <si>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</si>
  <si>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</si>
  <si>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</si>
  <si>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</si>
  <si>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</si>
  <si>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</si>
  <si>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</si>
  <si>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</si>
  <si>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</si>
  <si>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</si>
  <si>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</si>
  <si>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</si>
  <si>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</si>
  <si>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</si>
  <si>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</si>
  <si>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</si>
  <si>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</si>
  <si>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</si>
  <si>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</si>
  <si>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</si>
  <si>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</si>
  <si>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</si>
  <si>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</si>
  <si>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</si>
  <si>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</si>
  <si>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</si>
  <si>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</si>
  <si>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</si>
  <si>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</si>
  <si>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</si>
  <si>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</si>
  <si>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</si>
  <si>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</si>
  <si>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</si>
  <si>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</si>
  <si>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</si>
  <si>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</si>
  <si>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</si>
  <si>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</si>
  <si>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</si>
  <si>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</si>
  <si>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</si>
  <si>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</si>
  <si>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</si>
  <si>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</si>
  <si>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</si>
  <si>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</si>
  <si>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</si>
  <si>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</si>
  <si>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</si>
  <si>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</si>
  <si>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</si>
  <si>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</si>
  <si>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</si>
  <si>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</si>
  <si>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</si>
  <si>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</si>
  <si>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</si>
  <si>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</si>
  <si>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</si>
  <si>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</si>
  <si>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</si>
  <si>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</si>
  <si>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</si>
  <si>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</si>
  <si>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</si>
  <si>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</si>
  <si>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</si>
  <si>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</si>
  <si>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</si>
  <si>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</si>
  <si>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</si>
  <si>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</si>
  <si>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</si>
  <si>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</si>
  <si>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</si>
  <si>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</si>
  <si>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</si>
  <si>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</si>
  <si>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</si>
  <si>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</si>
  <si>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</si>
  <si>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</si>
  <si>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</si>
  <si>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</si>
  <si>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</si>
  <si>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</si>
  <si>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</si>
  <si>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</si>
  <si>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</si>
  <si>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</si>
  <si>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</si>
  <si>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</si>
  <si>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</si>
  <si>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</si>
  <si>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</si>
  <si>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</si>
  <si>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</si>
  <si>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</si>
  <si>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</si>
  <si>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</si>
  <si>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</si>
  <si>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</si>
  <si>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</si>
  <si>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</si>
  <si>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</si>
  <si>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</si>
  <si>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</si>
  <si>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</si>
  <si>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</si>
  <si>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</si>
  <si>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</si>
  <si>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</si>
  <si>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</si>
  <si>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</si>
  <si>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</si>
  <si>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</si>
  <si>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</si>
  <si>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</si>
  <si>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</si>
  <si>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</si>
  <si>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</si>
  <si>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</si>
  <si>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</si>
  <si>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</si>
  <si>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</si>
  <si>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</si>
  <si>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</si>
  <si>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</si>
  <si>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</si>
  <si>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</si>
  <si>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</si>
  <si>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</si>
  <si>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</si>
  <si>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</si>
  <si>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</si>
  <si>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</si>
  <si>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</si>
  <si>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</si>
  <si>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</si>
  <si>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</si>
  <si>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</si>
  <si>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</si>
  <si>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</si>
  <si>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</si>
  <si>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</si>
  <si>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</si>
  <si>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</si>
  <si>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</si>
  <si>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</si>
  <si>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</si>
  <si>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</si>
  <si>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</si>
  <si>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</si>
  <si>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</si>
  <si>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</si>
  <si>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</si>
  <si>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</si>
  <si>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</si>
  <si>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</si>
  <si>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</si>
  <si>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</si>
  <si>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</si>
  <si>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</si>
  <si>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</si>
  <si>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</si>
  <si>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</si>
  <si>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</si>
  <si>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</si>
  <si>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</si>
  <si>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</si>
  <si>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</si>
  <si>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</si>
  <si>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</si>
  <si>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</si>
  <si>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</si>
  <si>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</si>
  <si>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</si>
  <si>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</si>
  <si>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</si>
  <si>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</si>
  <si>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</si>
  <si>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</si>
  <si>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</si>
  <si>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</si>
  <si>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</si>
  <si>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</si>
  <si>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</si>
  <si>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</si>
  <si>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</si>
  <si>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</si>
  <si>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</si>
  <si>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</si>
  <si>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</si>
  <si>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</si>
  <si>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</si>
  <si>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</si>
  <si>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</si>
  <si>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</si>
  <si>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</si>
  <si>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</si>
  <si>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</si>
  <si>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</si>
  <si>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</si>
  <si>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</si>
  <si>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</si>
  <si>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</si>
  <si>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</si>
  <si>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</si>
  <si>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</si>
  <si>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</si>
  <si>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</si>
  <si>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</si>
  <si>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</si>
  <si>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</si>
  <si>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</si>
  <si>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</si>
  <si>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</si>
  <si>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</si>
  <si>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</si>
  <si>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</si>
  <si>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</si>
  <si>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</si>
  <si>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</si>
  <si>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</si>
  <si>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</si>
  <si>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</si>
  <si>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</si>
  <si>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</si>
  <si>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</si>
  <si>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</si>
  <si>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</si>
  <si>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</si>
  <si>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</si>
  <si>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</si>
  <si>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</si>
  <si>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</si>
  <si>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</si>
  <si>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</si>
  <si>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</si>
  <si>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</si>
  <si>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</si>
  <si>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</si>
  <si>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</si>
  <si>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</si>
  <si>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</si>
  <si>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</si>
  <si>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</si>
  <si>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</si>
  <si>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</si>
  <si>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</si>
  <si>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</si>
  <si>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</si>
  <si>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</si>
  <si>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</si>
  <si>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</si>
  <si>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</si>
  <si>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</si>
  <si>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</si>
  <si>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</si>
  <si>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</si>
  <si>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</si>
  <si>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</si>
  <si>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</si>
  <si>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</si>
  <si>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</si>
  <si>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</si>
  <si>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</si>
  <si>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</si>
  <si>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</si>
  <si>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</si>
  <si>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</si>
  <si>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</si>
  <si>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</si>
  <si>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</si>
  <si>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</si>
  <si>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</si>
  <si>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</si>
  <si>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</si>
  <si>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</si>
  <si>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</si>
  <si>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</si>
  <si>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</si>
  <si>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</si>
  <si>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</si>
  <si>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</si>
  <si>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</si>
  <si>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</si>
  <si>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</si>
  <si>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</si>
  <si>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</si>
  <si>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</si>
  <si>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</si>
  <si>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</si>
  <si>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</si>
  <si>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</si>
  <si>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</si>
  <si>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</si>
  <si>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</si>
  <si>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</si>
  <si>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</si>
  <si>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</si>
  <si>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</si>
  <si>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</si>
  <si>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</si>
  <si>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</si>
  <si>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</si>
  <si>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</si>
  <si>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</si>
  <si>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</si>
  <si>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</si>
  <si>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</si>
  <si>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</si>
  <si>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</si>
  <si>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</si>
  <si>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</si>
  <si>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</si>
  <si>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</si>
  <si>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</si>
  <si>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</si>
  <si>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</si>
  <si>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</si>
  <si>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</si>
  <si>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</si>
  <si>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</si>
  <si>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</si>
  <si>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</si>
  <si>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</si>
  <si>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</si>
  <si>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</si>
  <si>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</si>
  <si>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</si>
  <si>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</si>
  <si>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</si>
  <si>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</si>
  <si>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</si>
  <si>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</si>
  <si>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</si>
  <si>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</si>
  <si>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</si>
  <si>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</si>
  <si>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</si>
  <si>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</si>
  <si>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</si>
  <si>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</si>
  <si>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</si>
  <si>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</si>
  <si>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</si>
  <si>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</si>
  <si>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</si>
  <si>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</si>
  <si>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</si>
  <si>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</si>
  <si>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</si>
  <si>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</si>
  <si>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</si>
  <si>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</si>
  <si>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</si>
  <si>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</si>
  <si>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</si>
  <si>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</si>
  <si>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</si>
  <si>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</si>
  <si>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</si>
  <si>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</si>
  <si>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</si>
  <si>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</si>
  <si>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</si>
  <si>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</si>
  <si>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</si>
  <si>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</si>
  <si>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</si>
  <si>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</si>
  <si>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</si>
  <si>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</si>
  <si>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</si>
  <si>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</si>
  <si>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</si>
  <si>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</si>
  <si>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</si>
  <si>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</si>
  <si>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</si>
  <si>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</si>
  <si>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</si>
  <si>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</si>
  <si>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</si>
  <si>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</si>
  <si>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</si>
  <si>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</si>
  <si>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</si>
  <si>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</si>
  <si>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</si>
  <si>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</si>
  <si>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</si>
  <si>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</si>
  <si>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</si>
  <si>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</si>
  <si>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</si>
  <si>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</si>
  <si>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</si>
  <si>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</si>
  <si>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</si>
  <si>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</si>
  <si>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</si>
  <si>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</si>
  <si>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</si>
  <si>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</si>
  <si>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</si>
  <si>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</si>
  <si>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</si>
  <si>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</si>
  <si>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</si>
  <si>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</si>
  <si>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</si>
  <si>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</si>
  <si>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</si>
  <si>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</si>
  <si>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</si>
  <si>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</si>
  <si>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</si>
  <si>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</si>
  <si>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</si>
  <si>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</si>
  <si>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</si>
  <si>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</si>
  <si>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</si>
  <si>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</si>
  <si>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</si>
  <si>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</si>
  <si>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</si>
  <si>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</si>
  <si>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</si>
  <si>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</si>
  <si>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</si>
  <si>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</si>
  <si>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</si>
  <si>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</si>
  <si>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</si>
  <si>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</si>
  <si>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</si>
  <si>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</si>
  <si>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</si>
  <si>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</si>
  <si>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</si>
  <si>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</si>
  <si>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</si>
  <si>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</si>
  <si>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</si>
  <si>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</si>
  <si>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</si>
  <si>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</si>
  <si>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</si>
  <si>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</si>
  <si>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</si>
  <si>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</si>
  <si>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</si>
  <si>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</si>
  <si>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</si>
  <si>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</si>
  <si>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</si>
  <si>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</si>
  <si>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</si>
  <si>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</si>
  <si>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</si>
  <si>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</si>
  <si>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</si>
  <si>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</si>
  <si>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</si>
  <si>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</si>
  <si>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</si>
  <si>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</si>
  <si>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</si>
  <si>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</si>
  <si>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</si>
  <si>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</si>
  <si>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</si>
  <si>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</si>
  <si>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</si>
  <si>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</si>
  <si>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</si>
  <si>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</si>
  <si>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</si>
  <si>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</si>
  <si>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</si>
  <si>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</si>
  <si>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</si>
  <si>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</si>
  <si>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</si>
  <si>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</si>
  <si>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</si>
  <si>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</si>
  <si>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</si>
  <si>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</si>
  <si>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</si>
  <si>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</si>
  <si>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</si>
  <si>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</si>
  <si>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</si>
  <si>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</si>
  <si>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</si>
  <si>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</si>
  <si>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</si>
  <si>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</si>
  <si>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</si>
  <si>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</si>
  <si>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</si>
  <si>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</si>
  <si>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</si>
  <si>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</si>
  <si>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</si>
  <si>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</si>
  <si>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</si>
  <si>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</si>
  <si>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</si>
  <si>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</si>
  <si>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</si>
  <si>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</si>
  <si>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</si>
  <si>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</si>
  <si>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</si>
  <si>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</si>
  <si>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</si>
  <si>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</si>
  <si>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</si>
  <si>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</si>
  <si>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</si>
  <si>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</si>
  <si>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</si>
  <si>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</si>
  <si>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</si>
  <si>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</si>
  <si>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</si>
  <si>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</si>
  <si>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</si>
  <si>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</si>
  <si>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</si>
  <si>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</si>
  <si>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</si>
  <si>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</si>
  <si>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</si>
  <si>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</si>
  <si>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</si>
  <si>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</si>
  <si>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</si>
  <si>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</si>
  <si>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</si>
  <si>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</si>
  <si>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</si>
  <si>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</si>
  <si>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</si>
  <si>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</si>
  <si>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</si>
  <si>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</si>
  <si>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</si>
  <si>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</si>
  <si>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</si>
  <si>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</si>
  <si>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</si>
  <si>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</si>
  <si>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</si>
  <si>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</si>
  <si>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</si>
  <si>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</si>
  <si>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</si>
  <si>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</si>
  <si>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</si>
  <si>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</si>
  <si>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</si>
  <si>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</si>
  <si>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</si>
  <si>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</si>
  <si>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</si>
  <si>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</si>
  <si>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</si>
  <si>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</si>
  <si>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</si>
  <si>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</si>
  <si>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</si>
  <si>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</si>
  <si>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</si>
  <si>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</si>
  <si>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</si>
  <si>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</si>
  <si>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</si>
  <si>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</si>
  <si>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</si>
  <si>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</si>
  <si>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</si>
  <si>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</si>
  <si>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</si>
  <si>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</si>
  <si>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</si>
  <si>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</si>
  <si>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</si>
  <si>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</si>
  <si>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</si>
  <si>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</si>
  <si>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</si>
  <si>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</si>
  <si>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</si>
  <si>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</si>
  <si>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</si>
  <si>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</si>
  <si>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</si>
  <si>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</si>
  <si>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</si>
  <si>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</si>
  <si>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</si>
  <si>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</si>
  <si>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</si>
  <si>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</si>
  <si>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</si>
  <si>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</si>
  <si>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</si>
  <si>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</si>
  <si>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</si>
  <si>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</si>
  <si>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</si>
  <si>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</si>
  <si>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</si>
  <si>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</si>
  <si>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</si>
  <si>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</si>
  <si>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</si>
  <si>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</si>
  <si>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</si>
  <si>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</si>
  <si>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</si>
  <si>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</si>
  <si>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</si>
  <si>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</si>
  <si>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</si>
  <si>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</si>
  <si>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</si>
  <si>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</si>
  <si>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</si>
  <si>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</si>
  <si>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</si>
  <si>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</si>
  <si>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</si>
  <si>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</si>
  <si>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</si>
  <si>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</si>
  <si>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</si>
  <si>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</si>
  <si>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</si>
  <si>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</si>
  <si>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</si>
  <si>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</si>
  <si>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</si>
  <si>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</si>
  <si>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</si>
  <si>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</si>
  <si>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</si>
  <si>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</si>
  <si>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</si>
  <si>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</si>
  <si>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</si>
  <si>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</si>
  <si>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</si>
  <si>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</si>
  <si>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</si>
  <si>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</si>
  <si>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</si>
  <si>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</si>
  <si>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</si>
  <si>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</si>
  <si>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</si>
  <si>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</si>
  <si>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</si>
  <si>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</si>
  <si>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</si>
  <si>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</si>
  <si>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</si>
  <si>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</si>
  <si>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</si>
  <si>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</si>
  <si>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</si>
  <si>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</si>
  <si>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</si>
  <si>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</si>
  <si>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</si>
  <si>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</si>
  <si>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</si>
  <si>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</si>
  <si>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</si>
  <si>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</si>
  <si>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</si>
  <si>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</si>
  <si>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</si>
  <si>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</si>
  <si>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</si>
  <si>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</si>
  <si>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</si>
  <si>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</si>
  <si>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</si>
  <si>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</si>
  <si>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</si>
  <si>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</si>
  <si>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</si>
  <si>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</si>
  <si>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</si>
  <si>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</si>
  <si>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</si>
  <si>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</si>
  <si>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</si>
  <si>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</si>
  <si>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</si>
  <si>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</si>
  <si>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</si>
  <si>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</si>
  <si>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</si>
  <si>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</si>
  <si>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</si>
  <si>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</si>
  <si>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</si>
  <si>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</si>
  <si>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</si>
  <si>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</si>
  <si>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</si>
  <si>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</si>
  <si>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</si>
  <si>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</si>
  <si>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</si>
  <si>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</si>
  <si>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</si>
  <si>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</si>
  <si>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</si>
  <si>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</si>
  <si>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</si>
  <si>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</si>
  <si>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</si>
  <si>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</si>
  <si>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</si>
  <si>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</si>
  <si>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</si>
  <si>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</si>
  <si>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</si>
  <si>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</si>
  <si>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</si>
  <si>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</si>
  <si>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</si>
  <si>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</si>
  <si>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</si>
  <si>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</si>
  <si>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</si>
  <si>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</si>
  <si>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</si>
  <si>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</si>
  <si>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</si>
  <si>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</si>
  <si>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</si>
  <si>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</si>
  <si>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</si>
  <si>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</si>
  <si>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</si>
  <si>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</si>
  <si>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</si>
  <si>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</si>
  <si>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</si>
  <si>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</si>
  <si>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</si>
  <si>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</si>
  <si>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</si>
  <si>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</si>
  <si>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</si>
  <si>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</si>
  <si>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</si>
  <si>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</si>
  <si>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</si>
  <si>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</si>
  <si>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</si>
  <si>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</si>
  <si>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</si>
  <si>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</si>
  <si>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</si>
  <si>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</si>
  <si>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</si>
  <si>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</si>
  <si>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</si>
  <si>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</si>
  <si>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</si>
  <si>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</si>
  <si>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</si>
  <si>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</si>
  <si>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</si>
  <si>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</si>
  <si>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</si>
  <si>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</si>
  <si>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</si>
  <si>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</si>
  <si>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</si>
  <si>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</si>
  <si>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</si>
  <si>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</si>
  <si>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</si>
  <si>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</si>
  <si>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</si>
  <si>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</si>
  <si>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</si>
  <si>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</si>
  <si>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</si>
  <si>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</si>
  <si>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</si>
  <si>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</si>
  <si>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</si>
  <si>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</si>
  <si>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</si>
  <si>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</si>
  <si>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</si>
  <si>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</si>
  <si>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</si>
  <si>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</si>
  <si>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</si>
  <si>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</si>
  <si>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</si>
  <si>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</si>
  <si>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</si>
  <si>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</si>
  <si>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</si>
  <si>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</si>
  <si>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</si>
  <si>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</si>
  <si>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</si>
  <si>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</si>
  <si>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</si>
  <si>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</si>
  <si>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</si>
  <si>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</si>
  <si>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</si>
  <si>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</si>
  <si>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</si>
  <si>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</si>
  <si>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</si>
  <si>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</si>
  <si>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</si>
  <si>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</si>
  <si>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</si>
  <si>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</si>
  <si>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</si>
  <si>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</si>
  <si>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</si>
  <si>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</si>
  <si>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</si>
  <si>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</si>
  <si>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</si>
  <si>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</si>
  <si>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</si>
  <si>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</si>
  <si>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</si>
  <si>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</si>
  <si>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</si>
  <si>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</si>
  <si>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</si>
  <si>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</si>
  <si>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</si>
  <si>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</si>
  <si>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</si>
  <si>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</si>
  <si>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</si>
  <si>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</si>
  <si>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</si>
  <si>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</si>
  <si>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</si>
  <si>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</si>
  <si>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</si>
  <si>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</si>
  <si>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</si>
  <si>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</si>
  <si>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</si>
  <si>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</si>
  <si>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</si>
  <si>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</si>
  <si>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</si>
  <si>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</si>
  <si>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</si>
  <si>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</si>
  <si>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</si>
  <si>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</si>
  <si>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</si>
  <si>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</si>
  <si>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</si>
  <si>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</si>
  <si>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</si>
  <si>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</si>
  <si>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</si>
  <si>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</si>
  <si>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</si>
  <si>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</si>
  <si>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</si>
  <si>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</si>
  <si>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</si>
  <si>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</si>
  <si>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</si>
  <si>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</si>
  <si>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</si>
  <si>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</si>
  <si>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</si>
  <si>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</si>
  <si>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</si>
  <si>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</si>
  <si>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</si>
  <si>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</si>
  <si>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</si>
  <si>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</si>
  <si>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</si>
  <si>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</si>
  <si>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</si>
  <si>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</si>
  <si>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</si>
  <si>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</si>
  <si>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</si>
  <si>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</si>
  <si>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</si>
  <si>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</si>
  <si>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</si>
  <si>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</si>
  <si>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</si>
  <si>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</si>
  <si>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</si>
  <si>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</si>
  <si>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</si>
  <si>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</si>
  <si>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</si>
  <si>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</si>
  <si>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</si>
  <si>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</si>
  <si>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</si>
  <si>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</si>
  <si>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</si>
  <si>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</si>
  <si>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</si>
  <si>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</si>
  <si>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</si>
  <si>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</si>
  <si>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</si>
  <si>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</si>
  <si>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</si>
  <si>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</si>
  <si>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</si>
  <si>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</si>
  <si>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</si>
  <si>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</si>
  <si>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</si>
  <si>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</si>
  <si>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</si>
  <si>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</si>
  <si>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</si>
  <si>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</si>
  <si>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</si>
  <si>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</si>
  <si>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</si>
  <si>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</si>
  <si>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</si>
  <si>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</si>
  <si>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</si>
  <si>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</si>
  <si>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</si>
  <si>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</si>
  <si>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</si>
  <si>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</si>
  <si>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</si>
  <si>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</si>
  <si>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</si>
  <si>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</si>
  <si>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</si>
  <si>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</si>
  <si>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</si>
  <si>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</si>
  <si>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</si>
  <si>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</si>
  <si>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</si>
  <si>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</si>
  <si>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</si>
  <si>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</si>
  <si>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</si>
  <si>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</si>
  <si>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</si>
  <si>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</si>
  <si>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</si>
  <si>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</si>
  <si>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</si>
  <si>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</si>
  <si>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</si>
  <si>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</si>
  <si>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</si>
  <si>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</si>
  <si>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</si>
  <si>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</si>
  <si>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</si>
  <si>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</si>
  <si>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</si>
  <si>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</si>
  <si>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</si>
  <si>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</si>
  <si>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</si>
  <si>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</si>
  <si>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</si>
  <si>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</si>
  <si>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</si>
  <si>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</si>
  <si>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</si>
  <si>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</si>
  <si>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</si>
  <si>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</si>
  <si>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</si>
  <si>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</si>
  <si>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</si>
  <si>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</si>
  <si>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</si>
  <si>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</si>
  <si>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</si>
  <si>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</si>
  <si>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</si>
  <si>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</si>
  <si>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</si>
  <si>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</si>
  <si>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</si>
  <si>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</si>
  <si>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</si>
  <si>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</si>
  <si>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</si>
  <si>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</si>
  <si>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</si>
  <si>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</si>
  <si>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</si>
  <si>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</si>
  <si>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</si>
  <si>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</si>
  <si>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</si>
  <si>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</si>
  <si>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</si>
  <si>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</si>
  <si>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</si>
  <si>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</si>
  <si>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</si>
  <si>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</si>
  <si>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</si>
  <si>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</si>
  <si>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</si>
  <si>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</si>
  <si>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</si>
  <si>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</si>
  <si>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</si>
  <si>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</si>
  <si>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</si>
  <si>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</si>
  <si>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</si>
  <si>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</si>
  <si>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</si>
  <si>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</si>
  <si>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</si>
  <si>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</si>
  <si>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</si>
  <si>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</si>
  <si>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</si>
  <si>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</si>
  <si>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</si>
  <si>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</si>
  <si>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</si>
  <si>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</si>
  <si>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</si>
  <si>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</si>
  <si>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</si>
  <si>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</si>
  <si>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</si>
  <si>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</si>
  <si>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</si>
  <si>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</si>
  <si>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</si>
  <si>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</si>
  <si>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</si>
  <si>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</si>
  <si>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</si>
  <si>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</si>
  <si>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</si>
  <si>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</si>
  <si>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</si>
  <si>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</si>
  <si>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</si>
  <si>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</si>
  <si>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</si>
  <si>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</si>
  <si>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</si>
  <si>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</si>
  <si>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</si>
  <si>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</si>
  <si>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</si>
  <si>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</si>
  <si>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</si>
  <si>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</si>
  <si>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</si>
  <si>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</si>
  <si>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</si>
  <si>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</si>
  <si>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</si>
  <si>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</si>
  <si>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</si>
  <si>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</si>
  <si>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</si>
  <si>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</si>
  <si>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</si>
  <si>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</si>
  <si>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</si>
  <si>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</si>
  <si>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</si>
  <si>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</si>
  <si>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</si>
  <si>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</si>
  <si>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</si>
  <si>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</si>
  <si>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</si>
  <si>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</si>
  <si>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</si>
  <si>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</si>
  <si>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</si>
  <si>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</si>
  <si>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</si>
  <si>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</si>
  <si>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</si>
  <si>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</si>
  <si>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</si>
  <si>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</si>
  <si>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</si>
  <si>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</si>
  <si>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</si>
  <si>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</si>
  <si>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</si>
  <si>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</si>
  <si>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</si>
  <si>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</si>
  <si>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</si>
  <si>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</si>
  <si>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</si>
  <si>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</si>
  <si>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</si>
  <si>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</si>
  <si>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</si>
  <si>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</si>
  <si>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</si>
  <si>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</si>
  <si>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</si>
  <si>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</si>
  <si>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</si>
  <si>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</si>
  <si>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</si>
  <si>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</si>
  <si>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</si>
  <si>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</si>
  <si>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</si>
  <si>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</si>
  <si>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</si>
  <si>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</si>
  <si>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</si>
  <si>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</si>
  <si>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</si>
  <si>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</si>
  <si>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</si>
  <si>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</si>
  <si>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</si>
  <si>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</si>
  <si>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</si>
  <si>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</si>
  <si>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</si>
  <si>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</si>
  <si>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</si>
  <si>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</si>
  <si>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</si>
  <si>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</si>
  <si>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</si>
  <si>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</si>
  <si>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</si>
  <si>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</si>
  <si>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</si>
  <si>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</si>
  <si>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</si>
  <si>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</si>
  <si>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</si>
  <si>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</si>
  <si>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</si>
  <si>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</si>
  <si>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</si>
  <si>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</si>
  <si>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</si>
  <si>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</si>
  <si>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</si>
  <si>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</si>
  <si>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</si>
  <si>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</si>
  <si>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</si>
  <si>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</si>
  <si>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</si>
  <si>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</si>
  <si>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</si>
  <si>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</si>
  <si>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</si>
  <si>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</si>
  <si>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</si>
  <si>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</si>
  <si>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</si>
  <si>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</si>
  <si>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</si>
  <si>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</si>
  <si>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</si>
  <si>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</si>
  <si>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</si>
  <si>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</si>
  <si>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</si>
  <si>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</si>
  <si>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</si>
  <si>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</si>
  <si>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</si>
  <si>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</si>
  <si>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</si>
  <si>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</si>
  <si>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</si>
  <si>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</si>
  <si>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</si>
  <si>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</si>
  <si>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</si>
  <si>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</si>
  <si>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</si>
  <si>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</si>
  <si>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</si>
  <si>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</si>
  <si>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</si>
  <si>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</si>
  <si>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</si>
  <si>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</si>
  <si>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</si>
  <si>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</si>
  <si>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</si>
  <si>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</si>
  <si>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</si>
  <si>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</si>
  <si>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</si>
  <si>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</si>
  <si>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</si>
  <si>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</si>
  <si>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</si>
  <si>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</si>
  <si>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</si>
  <si>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</si>
  <si>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</si>
  <si>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</si>
  <si>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</si>
  <si>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</si>
  <si>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</si>
  <si>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</si>
  <si>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</si>
  <si>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</si>
  <si>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</si>
  <si>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</si>
  <si>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</si>
  <si>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</si>
  <si>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</si>
  <si>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</si>
  <si>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</si>
  <si>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</si>
  <si>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</si>
  <si>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</si>
  <si>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</si>
  <si>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</si>
  <si>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</si>
  <si>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</si>
  <si>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</si>
  <si>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</si>
  <si>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</si>
  <si>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</si>
  <si>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</si>
  <si>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</si>
  <si>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</si>
  <si>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</si>
  <si>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</si>
  <si>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</si>
  <si>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</si>
  <si>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</si>
  <si>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</si>
  <si>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</si>
  <si>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</si>
  <si>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</si>
  <si>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</si>
  <si>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</si>
  <si>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</si>
  <si>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</si>
  <si>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</si>
  <si>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</si>
  <si>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</si>
  <si>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</si>
  <si>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</si>
  <si>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</si>
  <si>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</si>
  <si>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</si>
  <si>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</si>
  <si>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</si>
  <si>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</si>
  <si>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</si>
  <si>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</si>
  <si>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</si>
  <si>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</si>
  <si>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</si>
  <si>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</si>
  <si>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</si>
  <si>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</si>
  <si>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</si>
  <si>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</si>
  <si>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</si>
  <si>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</si>
  <si>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</si>
  <si>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</si>
  <si>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</si>
  <si>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</si>
  <si>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</si>
  <si>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</si>
  <si>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</si>
  <si>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</si>
  <si>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</si>
  <si>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</si>
  <si>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</si>
  <si>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</si>
  <si>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</si>
  <si>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</si>
  <si>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</si>
  <si>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</si>
  <si>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</si>
  <si>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</si>
  <si>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</si>
  <si>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</si>
  <si>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</si>
  <si>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</si>
  <si>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</si>
  <si>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</si>
  <si>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</si>
  <si>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</si>
  <si>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</si>
  <si>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</si>
  <si>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</si>
  <si>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</si>
  <si>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</si>
  <si>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</si>
  <si>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</si>
  <si>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</si>
  <si>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</si>
  <si>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</si>
  <si>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</si>
  <si>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</si>
  <si>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</si>
  <si>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</si>
  <si>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</si>
  <si>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</si>
  <si>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</si>
  <si>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</si>
  <si>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</si>
  <si>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</si>
  <si>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</si>
  <si>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</si>
  <si>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</si>
  <si>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</si>
  <si>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</si>
  <si>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</si>
  <si>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</si>
  <si>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</si>
  <si>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</si>
  <si>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</si>
  <si>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</si>
  <si>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</si>
  <si>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</si>
  <si>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</si>
  <si>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</si>
  <si>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</si>
  <si>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</si>
  <si>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</si>
  <si>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</si>
  <si>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</si>
  <si>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</si>
  <si>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</si>
  <si>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</si>
  <si>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</si>
  <si>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</si>
  <si>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</si>
  <si>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</si>
  <si>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</si>
  <si>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</si>
  <si>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</si>
  <si>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</si>
  <si>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</si>
  <si>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</si>
  <si>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</si>
  <si>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</si>
  <si>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</si>
  <si>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</si>
  <si>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</si>
  <si>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</si>
  <si>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</si>
  <si>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</si>
  <si>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</si>
  <si>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</si>
  <si>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</si>
  <si>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</si>
  <si>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</si>
  <si>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</si>
  <si>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</si>
  <si>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</si>
  <si>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</si>
  <si>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</si>
  <si>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</si>
  <si>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</si>
  <si>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</si>
  <si>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</si>
  <si>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</si>
  <si>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</si>
  <si>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</si>
  <si>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</si>
  <si>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</si>
  <si>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</si>
  <si>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</si>
  <si>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</si>
  <si>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</si>
  <si>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</si>
  <si>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</si>
  <si>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</si>
  <si>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</si>
  <si>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</si>
  <si>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</si>
  <si>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</si>
  <si>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</si>
  <si>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</si>
  <si>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</si>
  <si>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</si>
  <si>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</si>
  <si>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</si>
  <si>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</si>
  <si>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</si>
  <si>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</si>
  <si>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</si>
  <si>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</si>
  <si>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</si>
  <si>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</si>
  <si>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</si>
  <si>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</si>
  <si>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</si>
  <si>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</si>
  <si>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</si>
  <si>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</si>
  <si>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</si>
  <si>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</si>
  <si>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</si>
  <si>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</si>
  <si>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</si>
  <si>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</si>
  <si>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</si>
  <si>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</si>
  <si>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</si>
  <si>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</si>
  <si>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</si>
  <si>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</si>
  <si>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</si>
  <si>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</si>
  <si>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</si>
  <si>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</si>
  <si>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</si>
  <si>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</si>
  <si>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</si>
  <si>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</si>
  <si>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</si>
  <si>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</si>
  <si>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</si>
  <si>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</si>
  <si>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</si>
  <si>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</si>
  <si>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</si>
  <si>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</si>
  <si>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</si>
  <si>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</si>
  <si>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</si>
  <si>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</si>
  <si>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</si>
  <si>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</si>
  <si>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</si>
  <si>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</si>
  <si>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</si>
  <si>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</si>
  <si>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</si>
  <si>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</si>
  <si>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</si>
  <si>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</si>
  <si>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</si>
  <si>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</si>
  <si>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</si>
  <si>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</si>
  <si>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</si>
  <si>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</si>
  <si>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</si>
  <si>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</si>
  <si>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</si>
  <si>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</si>
  <si>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</si>
  <si>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</si>
  <si>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</si>
  <si>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</si>
  <si>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</si>
  <si>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</si>
  <si>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</si>
  <si>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</si>
  <si>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</si>
  <si>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</si>
  <si>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</si>
  <si>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</si>
  <si>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</si>
  <si>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</si>
  <si>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</si>
  <si>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</si>
  <si>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</si>
  <si>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</si>
  <si>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</si>
  <si>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</si>
  <si>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</si>
  <si>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</si>
  <si>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</si>
  <si>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</si>
  <si>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</si>
  <si>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</si>
  <si>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</si>
  <si>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</si>
  <si>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</si>
  <si>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</si>
  <si>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</si>
  <si>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</si>
  <si>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</si>
  <si>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</si>
  <si>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</si>
  <si>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</si>
  <si>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</si>
  <si>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</si>
  <si>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</si>
  <si>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</si>
  <si>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</si>
  <si>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</si>
  <si>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</si>
  <si>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</si>
  <si>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</si>
  <si>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</si>
  <si>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</si>
  <si>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</si>
  <si>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</si>
  <si>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</si>
  <si>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</si>
  <si>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</si>
  <si>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</si>
  <si>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</si>
  <si>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</si>
  <si>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</si>
  <si>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</si>
  <si>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</si>
  <si>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</si>
  <si>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</si>
  <si>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</si>
  <si>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</si>
  <si>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</si>
  <si>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</si>
  <si>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</si>
  <si>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</si>
  <si>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</si>
  <si>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</si>
  <si>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</si>
  <si>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</si>
  <si>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</si>
  <si>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</si>
  <si>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</si>
  <si>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</si>
  <si>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</si>
  <si>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</si>
  <si>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</si>
  <si>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</si>
  <si>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</si>
  <si>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</si>
  <si>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</si>
  <si>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</si>
  <si>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</si>
  <si>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</si>
  <si>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</si>
  <si>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</si>
  <si>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</si>
  <si>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</si>
  <si>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</si>
  <si>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</si>
  <si>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</si>
  <si>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</si>
  <si>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</si>
  <si>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</si>
  <si>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</si>
  <si>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</si>
  <si>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</si>
  <si>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</si>
  <si>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</si>
  <si>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</si>
  <si>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</si>
  <si>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</si>
  <si>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</si>
  <si>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</si>
  <si>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</si>
  <si>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</si>
  <si>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</si>
  <si>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</si>
  <si>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</si>
  <si>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</si>
  <si>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</si>
  <si>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</si>
  <si>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</si>
  <si>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</si>
  <si>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</si>
  <si>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</si>
  <si>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</si>
  <si>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</si>
  <si>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</si>
  <si>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</si>
  <si>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</si>
  <si>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</si>
  <si>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</si>
  <si>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</si>
  <si>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</si>
  <si>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</si>
  <si>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</si>
  <si>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</si>
  <si>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</si>
  <si>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</si>
  <si>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</si>
  <si>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</si>
  <si>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</si>
  <si>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</si>
  <si>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</si>
  <si>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</si>
  <si>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</si>
  <si>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</si>
  <si>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</si>
  <si>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</si>
  <si>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</si>
  <si>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</si>
  <si>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</si>
  <si>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</si>
  <si>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</si>
  <si>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</si>
  <si>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</si>
  <si>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</si>
  <si>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</si>
  <si>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</si>
  <si>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</si>
  <si>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</si>
  <si>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</si>
  <si>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</si>
  <si>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</si>
  <si>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</si>
  <si>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</si>
  <si>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</si>
  <si>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</si>
  <si>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</si>
  <si>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</si>
  <si>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</si>
  <si>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</si>
  <si>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</si>
  <si>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</si>
  <si>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</si>
  <si>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</si>
  <si>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</si>
  <si>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</si>
  <si>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</si>
  <si>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</si>
  <si>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</si>
  <si>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</si>
  <si>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</si>
  <si>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</si>
  <si>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</si>
  <si>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</si>
  <si>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</si>
  <si>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</si>
  <si>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</si>
  <si>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</si>
  <si>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</si>
  <si>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</si>
  <si>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</si>
  <si>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</si>
  <si>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</si>
  <si>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</si>
  <si>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</si>
  <si>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</si>
  <si>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</si>
  <si>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</si>
  <si>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</si>
  <si>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</si>
  <si>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</si>
  <si>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</si>
  <si>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</si>
  <si>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</si>
  <si>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</si>
  <si>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</si>
  <si>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</si>
  <si>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</si>
  <si>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</si>
  <si>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</si>
  <si>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</si>
  <si>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</si>
  <si>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</si>
  <si>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</si>
  <si>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</si>
  <si>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</si>
  <si>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</si>
  <si>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</si>
  <si>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</si>
  <si>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</si>
  <si>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</si>
  <si>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</si>
  <si>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</si>
  <si>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</si>
  <si>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</si>
  <si>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</si>
  <si>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</si>
  <si>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</si>
  <si>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</si>
  <si>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</si>
  <si>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</si>
  <si>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</si>
  <si>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</si>
  <si>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</si>
  <si>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</si>
  <si>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</si>
  <si>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</si>
  <si>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</si>
  <si>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</si>
  <si>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</si>
  <si>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</si>
  <si>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</si>
  <si>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</si>
  <si>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</si>
  <si>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</si>
  <si>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</si>
  <si>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</si>
  <si>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</si>
  <si>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</si>
  <si>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</si>
  <si>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</si>
  <si>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</si>
  <si>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</si>
  <si>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</si>
  <si>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</si>
  <si>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</si>
  <si>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</si>
  <si>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</si>
  <si>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</si>
  <si>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</si>
  <si>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</si>
  <si>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</si>
  <si>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</si>
  <si>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</si>
  <si>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</si>
  <si>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</si>
  <si>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</si>
  <si>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</si>
  <si>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</si>
  <si>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</si>
  <si>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</si>
  <si>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</si>
  <si>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</si>
  <si>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</si>
  <si>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</si>
  <si>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</si>
  <si>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</si>
  <si>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</si>
  <si>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</si>
  <si>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</si>
  <si>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</si>
  <si>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</si>
  <si>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</si>
  <si>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</si>
  <si>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</si>
  <si>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</si>
  <si>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</si>
  <si>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</si>
  <si>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</si>
  <si>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</si>
  <si>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</si>
  <si>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</si>
  <si>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</si>
  <si>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</si>
  <si>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</si>
  <si>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</si>
  <si>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</si>
  <si>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</si>
  <si>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</si>
  <si>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</si>
  <si>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</si>
  <si>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</si>
  <si>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</si>
  <si>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</si>
  <si>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</si>
  <si>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</si>
  <si>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</si>
  <si>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</si>
  <si>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</si>
  <si>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</si>
  <si>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</si>
  <si>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</si>
  <si>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</si>
  <si>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</si>
  <si>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</si>
  <si>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</si>
  <si>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</si>
  <si>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</si>
  <si>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</si>
  <si>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</si>
  <si>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</si>
  <si>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</si>
  <si>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</si>
  <si>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</si>
  <si>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</si>
  <si>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</si>
  <si>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</si>
  <si>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</si>
  <si>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</si>
  <si>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</si>
  <si>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</si>
  <si>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</si>
  <si>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</si>
  <si>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</si>
  <si>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</si>
  <si>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</si>
  <si>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</si>
  <si>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</si>
  <si>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</si>
  <si>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</si>
  <si>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</si>
  <si>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</si>
  <si>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</si>
  <si>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</si>
  <si>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</si>
  <si>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</si>
  <si>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</si>
  <si>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</si>
  <si>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</si>
  <si>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</si>
  <si>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</si>
  <si>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</si>
  <si>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</si>
  <si>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</si>
  <si>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</si>
  <si>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</si>
  <si>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</si>
  <si>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</si>
  <si>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</si>
  <si>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</si>
  <si>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</si>
  <si>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</si>
  <si>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</si>
  <si>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</si>
  <si>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</si>
  <si>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</si>
  <si>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</si>
  <si>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</si>
  <si>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</si>
  <si>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</si>
  <si>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</si>
  <si>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</si>
  <si>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</si>
  <si>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</si>
  <si>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</si>
  <si>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</si>
  <si>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</si>
  <si>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</si>
  <si>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</si>
  <si>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</si>
  <si>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</si>
  <si>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</si>
  <si>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</si>
  <si>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</si>
  <si>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</si>
  <si>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</si>
  <si>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</si>
  <si>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</si>
  <si>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</si>
  <si>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</si>
  <si>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</si>
  <si>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</si>
  <si>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</si>
  <si>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</si>
  <si>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</si>
  <si>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</si>
  <si>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</si>
  <si>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</si>
  <si>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</si>
  <si>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</si>
  <si>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</si>
  <si>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</si>
  <si>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</si>
  <si>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</si>
  <si>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</si>
  <si>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</si>
  <si>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</si>
  <si>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</si>
  <si>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</si>
  <si>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</si>
  <si>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</si>
  <si>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</si>
  <si>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</si>
  <si>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</si>
  <si>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</si>
  <si>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</si>
  <si>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</si>
  <si>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</si>
  <si>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</si>
  <si>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</si>
  <si>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</si>
  <si>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</si>
  <si>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</si>
  <si>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</si>
  <si>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</si>
  <si>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</si>
  <si>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</si>
  <si>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</si>
  <si>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</si>
  <si>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</si>
  <si>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</si>
  <si>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</si>
  <si>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</si>
  <si>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</si>
  <si>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</si>
  <si>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</si>
  <si>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</si>
  <si>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</si>
  <si>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</si>
  <si>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</si>
  <si>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</si>
  <si>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</si>
  <si>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</si>
  <si>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</si>
  <si>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</si>
  <si>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</si>
  <si>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</si>
  <si>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</si>
  <si>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</si>
  <si>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</si>
  <si>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</si>
  <si>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</si>
  <si>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</si>
  <si>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</si>
  <si>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</si>
  <si>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</si>
  <si>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</si>
  <si>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</si>
  <si>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</si>
  <si>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</si>
  <si>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</si>
  <si>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</si>
  <si>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</si>
  <si>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</si>
  <si>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</si>
  <si>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</si>
  <si>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</si>
  <si>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</si>
  <si>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</si>
  <si>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</si>
  <si>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</si>
  <si>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</si>
  <si>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</si>
  <si>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</si>
  <si>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</si>
  <si>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</si>
  <si>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</si>
  <si>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</si>
  <si>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</si>
  <si>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</si>
  <si>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</si>
  <si>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</si>
  <si>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</si>
  <si>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</si>
  <si>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</si>
  <si>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</si>
  <si>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</si>
  <si>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</si>
  <si>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</si>
  <si>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</si>
  <si>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</si>
  <si>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</si>
  <si>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</si>
  <si>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</si>
  <si>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</si>
  <si>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</si>
  <si>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</si>
  <si>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</si>
  <si>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</si>
  <si>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</si>
  <si>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</si>
  <si>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</si>
  <si>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</si>
  <si>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</si>
  <si>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</si>
  <si>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</si>
  <si>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</si>
  <si>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</si>
  <si>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</si>
  <si>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</si>
  <si>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</si>
  <si>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</si>
  <si>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</si>
  <si>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</si>
  <si>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</si>
  <si>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</si>
  <si>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</si>
  <si>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</si>
  <si>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</si>
  <si>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</si>
  <si>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</si>
  <si>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</si>
  <si>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</si>
  <si>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</si>
  <si>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</si>
  <si>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</si>
  <si>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</si>
  <si>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</si>
  <si>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</si>
  <si>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</si>
  <si>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</si>
  <si>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</si>
  <si>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</si>
  <si>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</si>
  <si>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</si>
  <si>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</si>
  <si>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</si>
  <si>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</si>
  <si>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</si>
  <si>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</si>
  <si>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</si>
  <si>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</si>
  <si>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</si>
  <si>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</si>
  <si>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</si>
  <si>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</si>
  <si>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</si>
  <si>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</si>
  <si>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</si>
  <si>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</si>
  <si>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</si>
  <si>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</si>
  <si>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</si>
  <si>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</si>
  <si>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</si>
  <si>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</si>
  <si>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</si>
  <si>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</si>
  <si>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</si>
  <si>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</si>
  <si>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</si>
  <si>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</si>
  <si>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</si>
  <si>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</si>
  <si>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</si>
  <si>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</si>
  <si>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</si>
  <si>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</si>
  <si>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</si>
  <si>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</si>
  <si>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</si>
  <si>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</si>
  <si>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</si>
  <si>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</si>
  <si>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</si>
  <si>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</si>
  <si>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</si>
  <si>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</si>
  <si>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</si>
  <si>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</si>
  <si>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</si>
  <si>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</si>
  <si>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</si>
  <si>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</si>
  <si>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</si>
  <si>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</si>
  <si>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</si>
  <si>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</si>
  <si>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</si>
  <si>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</si>
  <si>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</si>
  <si>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</si>
  <si>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</si>
  <si>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</si>
  <si>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</si>
  <si>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</si>
  <si>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</si>
  <si>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</si>
  <si>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</si>
  <si>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</si>
  <si>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</si>
  <si>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</si>
  <si>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</si>
  <si>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</si>
  <si>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</si>
  <si>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</si>
  <si>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</si>
  <si>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</si>
  <si>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</si>
  <si>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</si>
  <si>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</si>
  <si>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</si>
  <si>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</si>
  <si>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</si>
  <si>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</si>
  <si>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</si>
  <si>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</si>
  <si>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</si>
  <si>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</si>
  <si>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</si>
  <si>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</si>
  <si>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</si>
  <si>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</si>
  <si>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</si>
  <si>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</si>
  <si>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</si>
  <si>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</si>
  <si>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</si>
  <si>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</si>
  <si>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</si>
  <si>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</si>
  <si>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</si>
  <si>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</si>
  <si>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</si>
  <si>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</si>
  <si>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</si>
  <si>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</si>
  <si>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</si>
  <si>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</si>
  <si>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</si>
  <si>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</si>
  <si>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</si>
  <si>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</si>
  <si>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</si>
  <si>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</si>
  <si>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</si>
  <si>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</si>
  <si>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</si>
  <si>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</si>
  <si>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</si>
  <si>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</si>
  <si>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</si>
  <si>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</si>
  <si>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</si>
  <si>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</si>
  <si>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</si>
  <si>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</si>
  <si>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</si>
  <si>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</si>
  <si>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</si>
  <si>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</si>
  <si>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</si>
  <si>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</si>
  <si>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</si>
  <si>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</si>
  <si>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</si>
  <si>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</si>
  <si>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</si>
  <si>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</si>
  <si>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</si>
  <si>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</si>
  <si>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</si>
  <si>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</si>
  <si>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</si>
  <si>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</si>
  <si>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</si>
  <si>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</si>
  <si>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</si>
  <si>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</si>
  <si>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</si>
  <si>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</si>
  <si>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</si>
  <si>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</si>
  <si>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</si>
  <si>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</si>
  <si>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</si>
  <si>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</si>
  <si>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</si>
  <si>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</si>
  <si>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</si>
  <si>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</si>
  <si>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</si>
  <si>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</si>
  <si>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</si>
  <si>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</si>
  <si>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</si>
  <si>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</si>
  <si>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</si>
  <si>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</si>
  <si>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</si>
  <si>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</si>
  <si>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</si>
  <si>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</si>
  <si>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</si>
  <si>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</si>
  <si>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</si>
  <si>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</si>
  <si>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</si>
  <si>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</si>
  <si>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</si>
  <si>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</si>
  <si>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</si>
  <si>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</si>
  <si>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</si>
  <si>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</si>
  <si>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</si>
  <si>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</si>
  <si>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</si>
  <si>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</si>
  <si>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</si>
  <si>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</si>
  <si>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</si>
  <si>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</si>
  <si>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</si>
  <si>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</si>
  <si>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</si>
  <si>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</si>
  <si>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</si>
  <si>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</si>
  <si>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</si>
  <si>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</si>
  <si>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</si>
  <si>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</si>
  <si>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</si>
  <si>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</si>
  <si>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</si>
  <si>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</si>
  <si>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</si>
  <si>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</si>
  <si>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</si>
  <si>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</si>
  <si>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</si>
  <si>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</si>
  <si>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</si>
  <si>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</si>
  <si>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</si>
  <si>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</si>
  <si>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</si>
  <si>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</si>
  <si>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</si>
  <si>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</si>
  <si>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</si>
  <si>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</si>
  <si>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</si>
  <si>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</si>
  <si>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</si>
  <si>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</si>
  <si>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</si>
  <si>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</si>
  <si>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</si>
  <si>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</si>
  <si>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</si>
  <si>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</si>
  <si>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</si>
  <si>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</si>
  <si>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</si>
  <si>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</si>
  <si>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</si>
  <si>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</si>
  <si>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</si>
  <si>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</si>
  <si>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</si>
  <si>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</si>
  <si>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</si>
  <si>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</si>
  <si>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</si>
  <si>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</si>
  <si>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</si>
  <si>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</si>
  <si>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</si>
  <si>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</si>
  <si>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</si>
  <si>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</si>
  <si>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</si>
  <si>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</si>
  <si>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</si>
  <si>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</si>
  <si>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</si>
  <si>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</si>
  <si>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</si>
  <si>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</si>
  <si>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</si>
  <si>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</si>
  <si>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</si>
  <si>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</si>
  <si>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</si>
  <si>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</si>
  <si>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</si>
  <si>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</si>
  <si>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</si>
  <si>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</si>
  <si>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</si>
  <si>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</si>
  <si>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</si>
  <si>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</si>
  <si>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</si>
  <si>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</si>
  <si>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</si>
  <si>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</si>
  <si>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</si>
  <si>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</si>
  <si>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</si>
  <si>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</si>
  <si>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</si>
  <si>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</si>
  <si>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</si>
  <si>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</si>
  <si>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</si>
  <si>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</si>
  <si>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</si>
  <si>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</si>
  <si>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</si>
  <si>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</si>
  <si>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</si>
  <si>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</si>
  <si>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</si>
  <si>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</si>
  <si>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</si>
  <si>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</si>
  <si>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</si>
  <si>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</si>
  <si>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</si>
  <si>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</si>
  <si>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</si>
  <si>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</si>
  <si>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</si>
  <si>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</si>
  <si>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</si>
  <si>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</si>
  <si>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</si>
  <si>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</si>
  <si>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</si>
  <si>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</si>
  <si>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</si>
  <si>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</si>
  <si>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</si>
  <si>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</si>
  <si>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</si>
  <si>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</si>
  <si>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</si>
  <si>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</si>
  <si>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</si>
  <si>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</si>
  <si>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</si>
  <si>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</si>
  <si>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</si>
  <si>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</si>
  <si>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</si>
  <si>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</si>
  <si>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</si>
  <si>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</si>
  <si>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</si>
  <si>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</si>
  <si>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</si>
  <si>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</si>
  <si>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</si>
  <si>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</si>
  <si>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</si>
  <si>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</si>
  <si>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</si>
  <si>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</si>
  <si>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</si>
  <si>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</si>
  <si>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</si>
  <si>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</si>
  <si>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</si>
  <si>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</si>
  <si>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</si>
  <si>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</si>
  <si>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</si>
  <si>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</si>
  <si>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</si>
  <si>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</si>
  <si>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</si>
  <si>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</si>
  <si>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</si>
  <si>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</si>
  <si>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</si>
  <si>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</si>
  <si>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</si>
  <si>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</si>
  <si>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</si>
  <si>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</si>
  <si>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</si>
  <si>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</si>
  <si>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</si>
  <si>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</si>
  <si>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</si>
  <si>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</si>
  <si>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</si>
  <si>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</si>
  <si>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</si>
  <si>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</si>
  <si>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</si>
  <si>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</si>
  <si>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</si>
  <si>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</si>
  <si>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</si>
  <si>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</si>
  <si>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</si>
  <si>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</si>
  <si>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</si>
  <si>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</si>
  <si>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</si>
  <si>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</si>
  <si>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</si>
  <si>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</si>
  <si>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</si>
  <si>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</si>
  <si>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</si>
  <si>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</si>
  <si>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</si>
  <si>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</si>
  <si>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</si>
  <si>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</si>
  <si>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</si>
  <si>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</si>
  <si>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</si>
  <si>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</si>
  <si>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</si>
  <si>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</si>
  <si>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</si>
  <si>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</si>
  <si>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</si>
  <si>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</si>
  <si>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</si>
  <si>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</si>
  <si>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</si>
  <si>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</si>
  <si>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</si>
  <si>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</si>
  <si>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</si>
  <si>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</si>
  <si>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</si>
  <si>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</si>
  <si>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</si>
  <si>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</si>
  <si>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</si>
  <si>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</si>
  <si>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</si>
  <si>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</si>
  <si>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</si>
  <si>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</si>
  <si>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</si>
  <si>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</si>
  <si>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</si>
  <si>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</si>
  <si>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</si>
  <si>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</si>
  <si>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</si>
  <si>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</si>
  <si>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</si>
  <si>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</si>
  <si>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</si>
  <si>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</si>
  <si>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</si>
  <si>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</si>
  <si>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</si>
  <si>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</si>
  <si>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</si>
  <si>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</si>
  <si>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</si>
  <si>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</si>
  <si>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</si>
  <si>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</si>
  <si>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</si>
  <si>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</si>
  <si>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</si>
  <si>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</si>
  <si>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</si>
  <si>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</si>
  <si>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</si>
  <si>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</si>
  <si>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</si>
  <si>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</si>
  <si>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</si>
  <si>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</si>
  <si>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</si>
  <si>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</si>
  <si>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</si>
  <si>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</si>
  <si>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</si>
  <si>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</si>
  <si>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</si>
  <si>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</si>
  <si>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</si>
  <si>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</si>
  <si>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</si>
  <si>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</si>
  <si>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</si>
  <si>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</si>
  <si>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</si>
  <si>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</si>
  <si>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</si>
  <si>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</si>
  <si>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</si>
  <si>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</si>
  <si>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</si>
  <si>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</si>
  <si>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</si>
  <si>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</si>
  <si>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</si>
  <si>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</si>
  <si>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</si>
  <si>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</si>
  <si>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</si>
  <si>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</si>
  <si>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</si>
  <si>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</si>
  <si>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</si>
  <si>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</si>
  <si>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</si>
  <si>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</si>
  <si>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</si>
  <si>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</si>
  <si>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</si>
  <si>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</si>
  <si>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</si>
  <si>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</si>
  <si>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</si>
  <si>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</si>
  <si>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</si>
  <si>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</si>
  <si>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</si>
  <si>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</si>
  <si>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</si>
  <si>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</si>
  <si>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</si>
  <si>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</si>
  <si>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</si>
  <si>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</si>
  <si>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</si>
  <si>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</si>
  <si>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</si>
  <si>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</si>
  <si>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</si>
  <si>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</si>
  <si>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</si>
  <si>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</si>
  <si>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</si>
  <si>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</si>
  <si>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</si>
  <si>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</si>
  <si>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</si>
  <si>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</si>
  <si>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</si>
  <si>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</si>
  <si>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</si>
  <si>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</si>
  <si>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</si>
  <si>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</si>
  <si>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</si>
  <si>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</si>
  <si>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</si>
  <si>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</si>
  <si>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</si>
  <si>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</si>
  <si>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</si>
  <si>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</si>
  <si>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</si>
  <si>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</si>
  <si>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</si>
  <si>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</si>
  <si>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</si>
  <si>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</si>
  <si>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</si>
  <si>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</si>
  <si>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</si>
  <si>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</si>
  <si>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</si>
  <si>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</si>
  <si>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</si>
  <si>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</si>
  <si>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</si>
  <si>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</si>
  <si>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</si>
  <si>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</si>
  <si>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</si>
  <si>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</si>
  <si>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</si>
  <si>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</si>
  <si>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</si>
  <si>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</si>
  <si>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</si>
  <si>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</si>
  <si>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</si>
  <si>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</si>
  <si>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</si>
  <si>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</si>
  <si>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</si>
  <si>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</si>
  <si>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</si>
  <si>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</si>
  <si>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</si>
  <si>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</si>
  <si>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</si>
  <si>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</si>
  <si>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</si>
  <si>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</si>
  <si>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</si>
  <si>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</si>
  <si>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</si>
  <si>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</si>
  <si>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</si>
  <si>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</si>
  <si>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</si>
  <si>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</si>
  <si>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</si>
  <si>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</si>
  <si>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</si>
  <si>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</si>
  <si>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</si>
  <si>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</si>
  <si>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</si>
  <si>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</si>
  <si>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</si>
  <si>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</si>
  <si>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</si>
  <si>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</si>
  <si>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</si>
  <si>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</si>
  <si>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</si>
  <si>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</si>
  <si>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</si>
  <si>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</si>
  <si>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</si>
  <si>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</si>
  <si>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</si>
  <si>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</si>
  <si>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</si>
  <si>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</si>
  <si>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</si>
  <si>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</si>
  <si>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</si>
  <si>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</si>
  <si>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</si>
  <si>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</si>
  <si>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</si>
  <si>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</si>
  <si>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</si>
  <si>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</si>
  <si>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</si>
  <si>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</si>
  <si>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</si>
  <si>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</si>
  <si>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</si>
  <si>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</si>
  <si>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</si>
  <si>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</si>
  <si>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</si>
  <si>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</si>
  <si>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</si>
  <si>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</si>
  <si>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</si>
  <si>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</si>
  <si>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</si>
  <si>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</si>
  <si>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</si>
  <si>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</si>
  <si>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</si>
  <si>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</si>
  <si>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</si>
  <si>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</si>
  <si>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</si>
  <si>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</si>
  <si>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</si>
  <si>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</si>
  <si>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</si>
  <si>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</si>
  <si>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</si>
  <si>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</si>
  <si>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</si>
  <si>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</si>
  <si>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</si>
  <si>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</si>
  <si>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</si>
  <si>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</si>
  <si>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</si>
  <si>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</si>
  <si>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</si>
  <si>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</si>
  <si>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</si>
  <si>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</si>
  <si>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</si>
  <si>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</si>
  <si>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</si>
  <si>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</si>
  <si>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</si>
  <si>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</si>
  <si>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</si>
  <si>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</si>
  <si>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</si>
  <si>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</si>
  <si>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</si>
  <si>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</si>
  <si>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</si>
  <si>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</si>
  <si>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</si>
  <si>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</si>
  <si>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</si>
  <si>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</si>
  <si>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</si>
  <si>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</si>
  <si>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</si>
  <si>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</si>
  <si>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</si>
  <si>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</si>
  <si>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</si>
  <si>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</si>
  <si>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</si>
  <si>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</si>
  <si>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</si>
  <si>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</si>
  <si>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</si>
  <si>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</si>
  <si>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</si>
  <si>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</si>
  <si>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</si>
  <si>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</si>
  <si>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</si>
  <si>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</si>
  <si>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</si>
  <si>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</si>
  <si>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</si>
  <si>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</si>
  <si>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</si>
  <si>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</si>
  <si>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</si>
  <si>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</si>
  <si>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</si>
  <si>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</si>
  <si>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</si>
  <si>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</si>
  <si>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</si>
  <si>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</si>
  <si>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</si>
  <si>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</si>
  <si>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</si>
  <si>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</si>
  <si>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</si>
  <si>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</si>
  <si>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</si>
  <si>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</si>
  <si>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</si>
  <si>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</si>
  <si>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</si>
  <si>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</si>
  <si>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</si>
  <si>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</si>
  <si>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</si>
  <si>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</si>
  <si>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</si>
  <si>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</si>
  <si>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</si>
  <si>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</si>
  <si>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</si>
  <si>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</si>
  <si>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</si>
  <si>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</si>
  <si>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</si>
  <si>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</si>
  <si>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</si>
  <si>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</si>
  <si>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</si>
  <si>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</si>
  <si>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</si>
  <si>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</si>
  <si>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</si>
  <si>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</si>
  <si>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</si>
  <si>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</si>
  <si>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</si>
  <si>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</si>
  <si>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</si>
  <si>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</si>
  <si>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</si>
  <si>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</si>
  <si>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</si>
  <si>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</si>
  <si>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</si>
  <si>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</si>
  <si>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</si>
  <si>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</si>
  <si>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</si>
  <si>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</si>
  <si>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</si>
  <si>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</si>
  <si>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</si>
  <si>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</si>
  <si>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</si>
  <si>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</si>
  <si>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</si>
  <si>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</si>
  <si>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</si>
  <si>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</si>
  <si>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</si>
  <si>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</si>
  <si>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</si>
  <si>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</si>
  <si>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</si>
  <si>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</si>
  <si>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</si>
  <si>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</si>
  <si>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</si>
  <si>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</si>
  <si>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</si>
  <si>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</si>
  <si>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</si>
  <si>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</si>
  <si>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</si>
  <si>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</si>
  <si>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</si>
  <si>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</si>
  <si>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</si>
  <si>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</si>
  <si>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</si>
  <si>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</si>
  <si>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</si>
  <si>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</si>
  <si>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</si>
  <si>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</si>
  <si>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</si>
  <si>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</si>
  <si>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</si>
  <si>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</si>
  <si>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</si>
  <si>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</si>
  <si>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</si>
  <si>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</si>
  <si>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</si>
  <si>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</si>
  <si>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</si>
  <si>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</si>
  <si>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</si>
  <si>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</si>
  <si>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</si>
  <si>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</si>
  <si>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</si>
  <si>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</si>
  <si>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</si>
  <si>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</si>
  <si>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</si>
  <si>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</si>
  <si>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</si>
  <si>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</si>
  <si>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</si>
  <si>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</si>
  <si>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</si>
  <si>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</si>
  <si>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</si>
  <si>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</si>
  <si>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</si>
  <si>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</si>
  <si>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</si>
  <si>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</si>
  <si>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</si>
  <si>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</si>
  <si>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</si>
  <si>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</si>
  <si>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</si>
  <si>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</si>
  <si>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</si>
  <si>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</si>
  <si>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</si>
  <si>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</si>
  <si>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</si>
  <si>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</si>
  <si>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</si>
  <si>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</si>
  <si>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</si>
  <si>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</si>
  <si>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</si>
  <si>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</si>
  <si>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</si>
  <si>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</si>
  <si>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</si>
  <si>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</si>
  <si>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</si>
  <si>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</si>
  <si>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</si>
  <si>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</si>
  <si>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</si>
  <si>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</si>
  <si>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</si>
  <si>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</si>
  <si>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</si>
  <si>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</si>
  <si>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</si>
  <si>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</si>
  <si>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</si>
  <si>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</si>
  <si>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</si>
  <si>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</si>
  <si>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</si>
  <si>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</si>
  <si>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</si>
  <si>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</si>
  <si>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</si>
  <si>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</si>
  <si>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</si>
  <si>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</si>
  <si>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</si>
  <si>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</si>
  <si>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</si>
  <si>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</si>
  <si>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</si>
  <si>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</si>
  <si>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</si>
  <si>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</si>
  <si>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</si>
  <si>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</si>
  <si>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</si>
  <si>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</si>
  <si>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</si>
  <si>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</si>
  <si>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</si>
  <si>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</si>
  <si>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</si>
  <si>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</si>
  <si>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</si>
  <si>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</si>
  <si>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</si>
  <si>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</si>
  <si>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</si>
  <si>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</si>
  <si>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</si>
  <si>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</si>
  <si>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</si>
  <si>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</si>
  <si>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</si>
  <si>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</si>
  <si>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</si>
  <si>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</si>
  <si>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</si>
  <si>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</si>
  <si>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</si>
  <si>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</si>
  <si>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</si>
  <si>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</si>
  <si>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</si>
  <si>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</si>
  <si>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</si>
  <si>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</si>
  <si>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</si>
  <si>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</si>
  <si>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</si>
  <si>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</si>
  <si>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</si>
  <si>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</si>
  <si>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</si>
  <si>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</si>
  <si>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</si>
  <si>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</si>
  <si>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</si>
  <si>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</si>
  <si>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</si>
  <si>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</si>
  <si>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</si>
  <si>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</si>
  <si>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</si>
  <si>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</si>
  <si>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</si>
  <si>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</si>
  <si>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</si>
  <si>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</si>
  <si>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</si>
  <si>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</si>
  <si>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</si>
  <si>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</si>
  <si>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</si>
  <si>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</si>
  <si>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</si>
  <si>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</si>
  <si>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</si>
  <si>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</si>
  <si>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</si>
  <si>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</si>
  <si>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</si>
  <si>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</si>
  <si>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</si>
  <si>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</si>
  <si>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</si>
  <si>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</si>
  <si>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</si>
  <si>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</si>
  <si>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</si>
  <si>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</si>
  <si>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</si>
  <si>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</si>
  <si>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</si>
  <si>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</si>
  <si>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</si>
  <si>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</si>
  <si>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</si>
  <si>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</si>
  <si>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</si>
  <si>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</si>
  <si>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</si>
  <si>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</si>
  <si>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</si>
  <si>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</si>
  <si>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</si>
  <si>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</si>
  <si>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</si>
  <si>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</si>
  <si>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</si>
  <si>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</si>
  <si>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</si>
  <si>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</si>
  <si>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</si>
  <si>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</si>
  <si>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</si>
  <si>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</si>
  <si>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</si>
  <si>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</si>
  <si>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</si>
  <si>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</si>
  <si>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</si>
  <si>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</si>
  <si>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</si>
  <si>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</si>
  <si>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</si>
  <si>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</si>
  <si>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</si>
  <si>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</si>
  <si>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</si>
  <si>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</si>
  <si>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</si>
  <si>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</si>
  <si>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</si>
  <si>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</si>
  <si>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</si>
  <si>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</si>
  <si>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</si>
  <si>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</si>
  <si>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</si>
  <si>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</si>
  <si>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</si>
  <si>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</si>
  <si>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</si>
  <si>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</si>
  <si>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</si>
  <si>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</si>
  <si>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</si>
  <si>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</si>
  <si>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</si>
  <si>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</si>
  <si>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</si>
  <si>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</si>
  <si>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</si>
  <si>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</si>
  <si>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</si>
  <si>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</si>
  <si>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</si>
  <si>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</si>
  <si>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</si>
  <si>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</si>
  <si>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</si>
  <si>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</si>
  <si>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</si>
  <si>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</si>
  <si>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</si>
  <si>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</si>
  <si>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</si>
  <si>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</si>
  <si>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</si>
  <si>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</si>
  <si>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</si>
  <si>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</si>
  <si>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</si>
  <si>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</si>
  <si>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</si>
  <si>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</si>
  <si>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</si>
  <si>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</si>
  <si>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</si>
  <si>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</si>
  <si>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</si>
  <si>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</si>
  <si>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</si>
  <si>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</si>
  <si>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</si>
  <si>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</si>
  <si>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</si>
  <si>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</si>
  <si>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</si>
  <si>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</si>
  <si>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</si>
  <si>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</si>
  <si>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</si>
  <si>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</si>
  <si>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</si>
  <si>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</si>
  <si>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</si>
  <si>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</si>
  <si>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</si>
  <si>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</si>
  <si>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</si>
  <si>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</si>
  <si>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</si>
  <si>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</si>
  <si>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</si>
  <si>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</si>
  <si>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</si>
  <si>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</si>
  <si>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</si>
  <si>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</si>
  <si>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</si>
  <si>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</si>
  <si>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</si>
  <si>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</si>
  <si>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</si>
  <si>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</si>
  <si>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</si>
  <si>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</si>
  <si>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</si>
  <si>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</si>
  <si>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</si>
  <si>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</si>
  <si>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</si>
  <si>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</si>
  <si>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</si>
  <si>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</si>
  <si>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</si>
  <si>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</si>
  <si>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</si>
  <si>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</si>
  <si>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</si>
  <si>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</si>
  <si>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</si>
  <si>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</si>
  <si>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</si>
  <si>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</si>
  <si>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</si>
  <si>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</si>
  <si>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</si>
  <si>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</si>
  <si>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</si>
  <si>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</si>
  <si>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</si>
  <si>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</si>
  <si>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</si>
  <si>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</si>
  <si>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</si>
  <si>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</si>
  <si>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</si>
  <si>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</si>
  <si>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</si>
  <si>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</si>
  <si>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</si>
  <si>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</si>
  <si>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</si>
  <si>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</si>
  <si>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</si>
  <si>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</si>
  <si>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</si>
  <si>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</si>
  <si>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</si>
  <si>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</si>
  <si>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</si>
  <si>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</si>
  <si>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</si>
  <si>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</si>
  <si>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</si>
  <si>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</si>
  <si>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</si>
  <si>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</si>
  <si>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</si>
  <si>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</si>
  <si>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</si>
  <si>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</si>
  <si>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</si>
  <si>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</si>
  <si>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</si>
  <si>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</si>
  <si>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</si>
  <si>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</si>
  <si>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</si>
  <si>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</si>
  <si>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</si>
  <si>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</si>
  <si>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</si>
  <si>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</si>
  <si>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</si>
  <si>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</si>
  <si>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</si>
  <si>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</si>
  <si>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</si>
  <si>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</si>
  <si>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</si>
  <si>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</si>
  <si>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</si>
  <si>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</si>
  <si>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</si>
  <si>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</si>
  <si>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</si>
  <si>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</si>
  <si>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</si>
  <si>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</si>
  <si>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</si>
  <si>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</si>
  <si>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</si>
  <si>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</si>
  <si>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</si>
  <si>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</si>
  <si>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</si>
  <si>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</si>
  <si>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</si>
  <si>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</si>
  <si>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</si>
  <si>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</si>
  <si>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</si>
  <si>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</si>
  <si>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</si>
  <si>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</si>
  <si>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</si>
  <si>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</si>
  <si>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</si>
  <si>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</si>
  <si>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</si>
  <si>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</si>
  <si>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</si>
  <si>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</si>
  <si>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</si>
  <si>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</si>
  <si>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</si>
  <si>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</si>
  <si>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</si>
  <si>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</si>
  <si>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</si>
  <si>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</si>
  <si>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</si>
  <si>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</si>
  <si>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</si>
  <si>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</si>
  <si>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</si>
  <si>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</si>
  <si>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</si>
  <si>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</si>
  <si>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</si>
  <si>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</si>
  <si>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</si>
  <si>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</si>
  <si>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</si>
  <si>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</si>
  <si>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</si>
  <si>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</si>
  <si>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</si>
  <si>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</si>
  <si>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</si>
  <si>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</si>
  <si>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</si>
  <si>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</si>
  <si>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</si>
  <si>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</si>
  <si>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</si>
  <si>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</si>
  <si>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</si>
  <si>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</si>
  <si>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</si>
  <si>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</si>
  <si>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</si>
  <si>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</si>
  <si>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</si>
  <si>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</si>
  <si>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</si>
  <si>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</si>
  <si>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</si>
  <si>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</si>
  <si>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</si>
  <si>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</si>
  <si>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</si>
  <si>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</si>
  <si>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</si>
  <si>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</si>
  <si>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</si>
  <si>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</si>
  <si>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</si>
  <si>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</si>
  <si>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</si>
  <si>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</si>
  <si>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</si>
  <si>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</si>
  <si>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</si>
  <si>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</si>
  <si>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</si>
  <si>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</si>
  <si>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</si>
  <si>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</si>
  <si>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</si>
  <si>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</si>
  <si>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</si>
  <si>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</si>
  <si>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</si>
  <si>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</si>
  <si>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</si>
  <si>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</si>
  <si>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</si>
  <si>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</si>
  <si>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</si>
  <si>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</si>
  <si>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</si>
  <si>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</si>
  <si>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</si>
  <si>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</si>
  <si>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</si>
  <si>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</si>
  <si>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</si>
  <si>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</si>
  <si>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</si>
  <si>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</si>
  <si>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</si>
  <si>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</si>
  <si>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</si>
  <si>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</si>
  <si>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</si>
  <si>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</si>
  <si>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</si>
  <si>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</si>
  <si>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</si>
  <si>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</si>
  <si>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</si>
  <si>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</si>
  <si>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</si>
  <si>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</si>
  <si>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</si>
  <si>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</si>
  <si>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</si>
  <si>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</si>
  <si>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</si>
  <si>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</si>
  <si>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</si>
  <si>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</si>
  <si>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</si>
  <si>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</si>
  <si>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</si>
  <si>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</si>
  <si>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</si>
  <si>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</si>
  <si>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</si>
  <si>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</si>
  <si>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</si>
  <si>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</si>
  <si>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</si>
  <si>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</si>
  <si>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</si>
  <si>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</si>
  <si>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</si>
  <si>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</si>
  <si>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</si>
  <si>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</si>
  <si>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</si>
  <si>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</si>
  <si>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</si>
  <si>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</si>
  <si>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</si>
  <si>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</si>
  <si>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</si>
  <si>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</si>
  <si>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</si>
  <si>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</si>
  <si>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</si>
  <si>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</si>
  <si>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</si>
  <si>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</si>
  <si>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</si>
  <si>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</si>
  <si>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</si>
  <si>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</si>
  <si>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</si>
  <si>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</si>
  <si>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</si>
  <si>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</si>
  <si>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</si>
  <si>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</si>
  <si>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</si>
  <si>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</si>
  <si>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</si>
  <si>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</si>
  <si>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</si>
  <si>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</si>
  <si>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</si>
  <si>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</si>
  <si>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</si>
  <si>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</si>
  <si>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</si>
  <si>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</si>
  <si>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</si>
  <si>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</si>
  <si>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</si>
  <si>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</si>
  <si>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</si>
  <si>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</si>
  <si>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</si>
  <si>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</si>
  <si>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</si>
  <si>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</si>
  <si>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</si>
  <si>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</si>
  <si>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</si>
  <si>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</si>
  <si>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</si>
  <si>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</si>
  <si>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</si>
  <si>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</si>
  <si>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</si>
  <si>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</si>
  <si>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</si>
  <si>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</si>
  <si>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</si>
  <si>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</si>
  <si>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</si>
  <si>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</si>
  <si>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</si>
  <si>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</si>
  <si>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</si>
  <si>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</si>
  <si>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</si>
  <si>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</si>
  <si>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</si>
  <si>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</si>
  <si>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</si>
  <si>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</si>
  <si>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</si>
  <si>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</si>
  <si>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</si>
  <si>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</si>
  <si>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</si>
  <si>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</si>
  <si>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</si>
  <si>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</si>
  <si>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</si>
  <si>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</si>
  <si>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</si>
  <si>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</si>
  <si>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</si>
  <si>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</si>
  <si>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</si>
  <si>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</si>
  <si>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</si>
  <si>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</si>
  <si>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</si>
  <si>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</si>
  <si>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</si>
  <si>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</si>
  <si>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</si>
  <si>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</si>
  <si>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</si>
  <si>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</si>
  <si>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</si>
  <si>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</si>
  <si>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</si>
  <si>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</si>
  <si>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</si>
  <si>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</si>
  <si>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</si>
  <si>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</si>
  <si>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</si>
  <si>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</si>
  <si>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</si>
  <si>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</si>
  <si>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</si>
  <si>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</si>
  <si>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</si>
  <si>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</si>
  <si>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</si>
  <si>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</si>
  <si>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</si>
  <si>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</si>
  <si>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</si>
  <si>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</si>
  <si>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</si>
  <si>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</si>
  <si>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</si>
  <si>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</si>
  <si>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</si>
  <si>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</si>
  <si>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</si>
  <si>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</si>
  <si>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</si>
  <si>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</si>
  <si>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</si>
  <si>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</si>
  <si>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</si>
  <si>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</si>
  <si>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</si>
  <si>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</si>
  <si>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</si>
  <si>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</si>
  <si>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</si>
  <si>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</si>
  <si>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</si>
  <si>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</si>
  <si>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</si>
  <si>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</si>
  <si>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</si>
  <si>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</si>
  <si>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</si>
  <si>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</si>
  <si>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</si>
  <si>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</si>
  <si>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</si>
  <si>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</si>
  <si>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</si>
  <si>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</si>
  <si>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</si>
  <si>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</si>
  <si>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</si>
  <si>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</si>
  <si>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</si>
  <si>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</si>
  <si>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</si>
  <si>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</si>
  <si>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</si>
  <si>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</si>
  <si>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</si>
  <si>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</si>
  <si>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</si>
  <si>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</si>
  <si>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</si>
  <si>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</si>
  <si>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</si>
  <si>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</si>
  <si>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</si>
  <si>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</si>
  <si>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</si>
  <si>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</si>
  <si>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</si>
  <si>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</si>
  <si>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</si>
  <si>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</si>
  <si>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</si>
  <si>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</si>
  <si>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</si>
  <si>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</si>
  <si>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</si>
  <si>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</si>
  <si>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</si>
  <si>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</si>
  <si>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</si>
  <si>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</si>
  <si>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</si>
  <si>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</si>
  <si>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</si>
  <si>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</si>
  <si>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</si>
  <si>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</si>
  <si>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</si>
  <si>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</si>
  <si>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</si>
  <si>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</si>
  <si>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</si>
  <si>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</si>
  <si>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</si>
  <si>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</si>
  <si>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</si>
  <si>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</si>
  <si>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</si>
  <si>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</si>
  <si>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</si>
  <si>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</si>
  <si>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</si>
  <si>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</si>
  <si>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</si>
  <si>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</si>
  <si>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</si>
  <si>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</si>
  <si>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</si>
  <si>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</si>
  <si>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</si>
  <si>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</si>
  <si>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</si>
  <si>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</si>
  <si>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</si>
  <si>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</si>
  <si>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</si>
  <si>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</si>
  <si>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</si>
  <si>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</si>
  <si>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</si>
  <si>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</si>
  <si>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</si>
  <si>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</si>
  <si>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</si>
  <si>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</si>
  <si>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</si>
  <si>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</si>
  <si>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</si>
  <si>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</si>
  <si>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</si>
  <si>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</si>
  <si>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</si>
  <si>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</si>
  <si>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</si>
  <si>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</si>
  <si>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</si>
  <si>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</si>
  <si>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</si>
  <si>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</si>
  <si>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</si>
  <si>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</si>
  <si>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</si>
  <si>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</si>
  <si>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</si>
  <si>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</si>
  <si>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</si>
  <si>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</si>
  <si>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</si>
  <si>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</si>
  <si>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</si>
  <si>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</si>
  <si>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</si>
  <si>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</si>
  <si>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</si>
  <si>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</si>
  <si>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</si>
  <si>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</si>
  <si>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</si>
  <si>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</si>
  <si>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</si>
  <si>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</si>
  <si>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</si>
  <si>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</si>
  <si>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</si>
  <si>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</si>
  <si>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</si>
  <si>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</si>
  <si>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</si>
  <si>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</si>
  <si>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</si>
  <si>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</si>
  <si>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</si>
  <si>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</si>
  <si>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</si>
  <si>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</si>
  <si>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</si>
  <si>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</si>
  <si>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</si>
  <si>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</si>
  <si>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</si>
  <si>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</si>
  <si>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</si>
  <si>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</si>
  <si>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</si>
  <si>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</si>
  <si>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</si>
  <si>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</si>
  <si>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</si>
  <si>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</si>
  <si>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</si>
  <si>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</si>
  <si>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</si>
  <si>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</si>
  <si>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</si>
  <si>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</si>
  <si>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</si>
  <si>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</si>
  <si>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</si>
  <si>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</si>
  <si>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</si>
  <si>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</si>
  <si>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</si>
  <si>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</si>
  <si>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</si>
  <si>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</si>
  <si>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</si>
  <si>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</si>
  <si>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</si>
  <si>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</si>
  <si>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</si>
  <si>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</si>
  <si>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</si>
  <si>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</si>
  <si>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</si>
  <si>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</si>
  <si>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</si>
  <si>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</si>
  <si>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</si>
  <si>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</si>
  <si>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</si>
  <si>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</si>
  <si>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</si>
  <si>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</si>
  <si>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</si>
  <si>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</si>
  <si>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</si>
  <si>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</si>
  <si>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</si>
  <si>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</si>
  <si>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</si>
  <si>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</si>
  <si>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</si>
  <si>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</si>
  <si>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</si>
  <si>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</si>
  <si>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</si>
  <si>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</si>
  <si>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</si>
  <si>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</si>
  <si>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</si>
  <si>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</si>
  <si>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</si>
  <si>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</si>
  <si>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</si>
  <si>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</si>
  <si>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</si>
  <si>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</si>
  <si>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</si>
  <si>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</si>
  <si>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</si>
  <si>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</si>
  <si>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</si>
  <si>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</si>
  <si>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</si>
  <si>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</si>
  <si>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</si>
  <si>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</si>
  <si>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</si>
  <si>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</si>
  <si>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</si>
  <si>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</si>
  <si>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</si>
  <si>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</si>
  <si>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</si>
  <si>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</si>
  <si>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</si>
  <si>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</si>
  <si>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</si>
  <si>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</si>
  <si>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</si>
  <si>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</si>
  <si>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</si>
  <si>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</si>
  <si>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</si>
  <si>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</si>
  <si>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</si>
  <si>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</si>
  <si>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</si>
  <si>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</si>
  <si>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</si>
  <si>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</si>
  <si>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</si>
  <si>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</si>
  <si>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</si>
  <si>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</si>
  <si>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</si>
  <si>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</si>
  <si>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</si>
  <si>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</si>
  <si>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</si>
  <si>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</si>
  <si>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</si>
  <si>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</si>
  <si>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</si>
  <si>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</si>
  <si>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</si>
  <si>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</si>
  <si>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</si>
  <si>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</si>
  <si>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</si>
  <si>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</si>
  <si>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</si>
  <si>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</si>
  <si>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</si>
  <si>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</si>
  <si>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</si>
  <si>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</si>
  <si>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</si>
  <si>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</si>
  <si>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</si>
  <si>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</si>
  <si>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</si>
  <si>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</si>
  <si>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</si>
  <si>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</si>
  <si>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</si>
  <si>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</si>
  <si>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</si>
  <si>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</si>
  <si>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</si>
  <si>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</si>
  <si>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</si>
  <si>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</si>
  <si>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</si>
  <si>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</si>
  <si>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</si>
  <si>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</si>
  <si>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</si>
  <si>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</si>
  <si>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</si>
  <si>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</si>
  <si>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</si>
  <si>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</si>
  <si>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</si>
  <si>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</si>
  <si>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</si>
  <si>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</si>
  <si>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</si>
  <si>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</si>
  <si>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</si>
  <si>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</si>
  <si>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</si>
  <si>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</si>
  <si>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</si>
  <si>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</si>
  <si>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</si>
  <si>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</si>
  <si>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</si>
  <si>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</si>
  <si>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</si>
  <si>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</si>
  <si>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</si>
  <si>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</si>
  <si>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</si>
  <si>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</si>
  <si>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</si>
  <si>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</si>
  <si>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</si>
  <si>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</si>
  <si>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</si>
  <si>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</si>
  <si>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</si>
  <si>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</si>
  <si>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</si>
  <si>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</si>
  <si>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</si>
  <si>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</si>
  <si>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</si>
  <si>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</si>
  <si>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</si>
  <si>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</si>
  <si>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</si>
  <si>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</si>
  <si>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</si>
  <si>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</si>
  <si>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</si>
  <si>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</si>
  <si>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</si>
  <si>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</si>
  <si>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</si>
  <si>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</si>
  <si>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</si>
  <si>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</si>
  <si>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</si>
  <si>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</si>
  <si>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</si>
  <si>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</si>
  <si>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</si>
  <si>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</si>
  <si>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</si>
  <si>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</si>
  <si>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</si>
  <si>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</si>
  <si>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</si>
  <si>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</si>
  <si>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</si>
  <si>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</si>
  <si>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</si>
  <si>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</si>
  <si>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</si>
  <si>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</si>
  <si>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</si>
  <si>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</si>
  <si>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</si>
  <si>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</si>
  <si>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</si>
  <si>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</si>
  <si>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</si>
  <si>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</si>
  <si>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</si>
  <si>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</si>
  <si>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</si>
  <si>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</si>
  <si>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</si>
  <si>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</si>
  <si>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</si>
  <si>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</si>
  <si>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</si>
  <si>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</si>
  <si>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</si>
  <si>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</si>
  <si>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</si>
  <si>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</si>
  <si>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</si>
  <si>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</si>
  <si>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</si>
  <si>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</si>
  <si>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</si>
  <si>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</si>
  <si>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</si>
  <si>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</si>
  <si>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</si>
  <si>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</si>
  <si>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</si>
  <si>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</si>
  <si>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</si>
  <si>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</si>
  <si>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</si>
  <si>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</si>
  <si>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</si>
  <si>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</si>
  <si>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</si>
  <si>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</si>
  <si>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</si>
  <si>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</si>
  <si>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</si>
  <si>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</si>
  <si>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</si>
  <si>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</si>
  <si>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</si>
  <si>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</si>
  <si>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</si>
  <si>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</si>
  <si>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</si>
  <si>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</si>
  <si>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</si>
  <si>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</si>
  <si>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</si>
  <si>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</si>
  <si>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</si>
  <si>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</si>
  <si>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</si>
  <si>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</si>
  <si>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</si>
  <si>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</si>
  <si>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</si>
  <si>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</si>
  <si>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</si>
  <si>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</si>
  <si>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</si>
  <si>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</si>
  <si>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</si>
  <si>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</si>
  <si>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</si>
  <si>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</si>
  <si>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</si>
  <si>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</si>
  <si>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</si>
  <si>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</si>
  <si>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</si>
  <si>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</si>
  <si>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</si>
  <si>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</si>
  <si>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</si>
  <si>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</si>
  <si>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</si>
  <si>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</si>
  <si>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</si>
  <si>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</si>
  <si>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</si>
  <si>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</si>
  <si>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</si>
  <si>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</si>
  <si>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</si>
  <si>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</si>
  <si>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</si>
  <si>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</si>
  <si>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</si>
  <si>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</si>
  <si>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</si>
  <si>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</si>
  <si>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</si>
  <si>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</si>
  <si>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</si>
  <si>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</si>
  <si>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</si>
  <si>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</si>
  <si>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</si>
  <si>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</si>
  <si>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</si>
  <si>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</si>
  <si>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</si>
  <si>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</si>
  <si>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</si>
  <si>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</si>
  <si>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</si>
  <si>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</si>
  <si>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</si>
  <si>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</si>
  <si>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</si>
  <si>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</si>
  <si>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</si>
  <si>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</si>
  <si>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</si>
  <si>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</si>
  <si>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</si>
  <si>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</si>
  <si>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</si>
  <si>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</si>
  <si>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</si>
  <si>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</si>
  <si>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</si>
  <si>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</si>
  <si>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</si>
  <si>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</si>
  <si>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</si>
  <si>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</si>
  <si>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</si>
  <si>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</si>
  <si>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</si>
  <si>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</si>
  <si>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</si>
  <si>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</si>
  <si>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</si>
  <si>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</si>
  <si>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</si>
  <si>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</si>
  <si>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</si>
  <si>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</si>
  <si>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</si>
  <si>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</si>
  <si>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</si>
  <si>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</si>
  <si>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</si>
  <si>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</si>
  <si>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</si>
  <si>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</si>
  <si>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</si>
  <si>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</si>
  <si>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</si>
  <si>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</si>
  <si>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</si>
  <si>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</si>
  <si>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</si>
  <si>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</si>
  <si>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</si>
  <si>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</si>
  <si>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</si>
  <si>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</si>
  <si>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</si>
  <si>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</si>
  <si>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</si>
  <si>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</si>
  <si>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</si>
  <si>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</si>
  <si>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</si>
  <si>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</si>
  <si>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</si>
  <si>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</si>
  <si>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</si>
  <si>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</si>
  <si>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</si>
  <si>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</si>
  <si>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</si>
  <si>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</si>
  <si>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</si>
  <si>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</si>
  <si>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</si>
  <si>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</si>
  <si>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</si>
  <si>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</si>
  <si>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</si>
  <si>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</si>
  <si>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</si>
  <si>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</si>
  <si>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</si>
  <si>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</si>
  <si>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</si>
  <si>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</si>
  <si>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</si>
  <si>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</si>
  <si>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</si>
  <si>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</si>
  <si>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</si>
  <si>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</si>
  <si>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</si>
  <si>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</si>
  <si>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</si>
  <si>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</si>
  <si>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</si>
  <si>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</si>
  <si>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</si>
  <si>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</si>
  <si>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</si>
  <si>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</si>
  <si>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</si>
  <si>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</si>
  <si>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</si>
  <si>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</si>
  <si>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</si>
  <si>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</si>
  <si>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</si>
  <si>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</si>
  <si>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</si>
  <si>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</si>
  <si>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</si>
  <si>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</si>
  <si>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</si>
  <si>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</si>
  <si>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</si>
  <si>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</si>
  <si>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</si>
  <si>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</si>
  <si>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</si>
  <si>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</si>
  <si>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</si>
  <si>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</si>
  <si>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</si>
  <si>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</si>
  <si>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</si>
  <si>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</si>
  <si>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</si>
  <si>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</si>
  <si>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</si>
  <si>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</si>
  <si>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</si>
  <si>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</si>
  <si>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</si>
  <si>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</si>
  <si>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</si>
  <si>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</si>
  <si>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</si>
  <si>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</si>
  <si>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</si>
  <si>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</si>
  <si>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</si>
  <si>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</si>
  <si>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</si>
  <si>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</si>
  <si>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</si>
  <si>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</si>
  <si>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</si>
  <si>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</si>
  <si>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</si>
  <si>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</si>
  <si>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</si>
  <si>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</si>
  <si>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</si>
  <si>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</si>
  <si>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</si>
  <si>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</si>
  <si>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</si>
  <si>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</si>
  <si>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</si>
  <si>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</si>
  <si>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</si>
  <si>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</si>
  <si>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</si>
  <si>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</si>
  <si>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</si>
  <si>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</si>
  <si>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</si>
  <si>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</si>
  <si>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</si>
  <si>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</si>
  <si>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</si>
  <si>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</si>
  <si>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</si>
  <si>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</si>
  <si>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</si>
  <si>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</si>
  <si>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</si>
  <si>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</si>
  <si>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</si>
  <si>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</si>
  <si>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</si>
  <si>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</si>
  <si>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</si>
  <si>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</si>
  <si>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</si>
  <si>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</si>
  <si>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</si>
  <si>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</si>
  <si>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</si>
  <si>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</si>
  <si>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</si>
  <si>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</si>
  <si>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</si>
  <si>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</si>
  <si>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</si>
  <si>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</si>
  <si>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</si>
  <si>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</si>
  <si>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</si>
  <si>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</si>
  <si>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</si>
  <si>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</si>
  <si>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</si>
  <si>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</si>
  <si>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</si>
  <si>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</si>
  <si>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</si>
  <si>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</si>
  <si>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</si>
  <si>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</si>
  <si>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</si>
  <si>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</si>
  <si>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</si>
  <si>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</si>
  <si>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</si>
  <si>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</si>
  <si>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</si>
  <si>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</si>
  <si>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</si>
  <si>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</si>
  <si>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</si>
  <si>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</si>
  <si>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</si>
  <si>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</si>
  <si>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</si>
  <si>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</si>
  <si>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</si>
  <si>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</si>
  <si>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</si>
  <si>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</si>
  <si>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</si>
  <si>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</si>
  <si>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</si>
  <si>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</si>
  <si>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</si>
  <si>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</si>
  <si>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</si>
  <si>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</si>
  <si>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</si>
  <si>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</si>
  <si>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</si>
  <si>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</si>
  <si>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</si>
  <si>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</si>
  <si>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</si>
  <si>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</si>
  <si>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</si>
  <si>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</si>
  <si>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</si>
  <si>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</si>
  <si>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</si>
  <si>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</si>
  <si>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</si>
  <si>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</si>
  <si>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</si>
  <si>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</si>
  <si>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</si>
  <si>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</si>
  <si>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</si>
  <si>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</si>
  <si>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</si>
  <si>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</si>
  <si>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</si>
  <si>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</si>
  <si>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</si>
  <si>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</si>
  <si>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</si>
  <si>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</si>
  <si>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</si>
  <si>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</si>
  <si>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</si>
  <si>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</si>
  <si>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</si>
  <si>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</si>
  <si>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</si>
  <si>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</si>
  <si>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</si>
  <si>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</si>
  <si>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</si>
  <si>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</si>
  <si>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</si>
  <si>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</si>
  <si>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</si>
  <si>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</si>
  <si>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</si>
  <si>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</si>
  <si>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</si>
  <si>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</si>
  <si>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</si>
  <si>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</si>
  <si>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</si>
  <si>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</si>
  <si>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</si>
  <si>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</si>
  <si>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</si>
  <si>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</si>
  <si>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</si>
  <si>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</si>
  <si>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</si>
  <si>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</si>
  <si>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</si>
  <si>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</si>
  <si>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</si>
  <si>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</si>
  <si>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</si>
  <si>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</si>
  <si>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</si>
  <si>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</si>
  <si>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</si>
  <si>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</si>
  <si>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</si>
  <si>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</si>
  <si>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</si>
  <si>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</si>
  <si>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</si>
  <si>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</si>
  <si>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</si>
  <si>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</si>
  <si>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</si>
  <si>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</si>
  <si>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</si>
  <si>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</si>
  <si>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</si>
  <si>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</si>
  <si>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</si>
  <si>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</si>
  <si>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</si>
  <si>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</si>
  <si>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</si>
  <si>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</si>
  <si>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</si>
  <si>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</si>
  <si>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</si>
  <si>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</si>
  <si>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</si>
  <si>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</si>
  <si>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</si>
  <si>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</si>
  <si>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</si>
  <si>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</si>
  <si>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</si>
  <si>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</si>
  <si>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</si>
  <si>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</si>
  <si>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</si>
  <si>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</si>
  <si>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</si>
  <si>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</si>
  <si>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</si>
  <si>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</si>
  <si>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</si>
  <si>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</si>
  <si>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</si>
  <si>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</si>
  <si>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</si>
  <si>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</si>
  <si>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</si>
  <si>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</si>
  <si>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</si>
  <si>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</si>
  <si>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</si>
  <si>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</si>
  <si>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</si>
  <si>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</si>
  <si>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</si>
  <si>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</si>
  <si>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</si>
  <si>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</si>
  <si>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</si>
  <si>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</si>
  <si>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</si>
  <si>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</si>
  <si>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</si>
  <si>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</si>
  <si>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</si>
  <si>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</si>
  <si>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</si>
  <si>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</si>
  <si>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</si>
  <si>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</si>
  <si>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</si>
  <si>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</si>
  <si>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</si>
  <si>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</si>
  <si>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</si>
  <si>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</si>
  <si>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</si>
  <si>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</si>
  <si>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</si>
  <si>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</si>
  <si>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</si>
  <si>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</si>
  <si>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</si>
  <si>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</si>
  <si>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</si>
  <si>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</si>
  <si>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</si>
  <si>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</si>
  <si>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</si>
  <si>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</si>
  <si>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</si>
  <si>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</si>
  <si>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</si>
  <si>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</si>
  <si>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</si>
  <si>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</si>
  <si>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</si>
  <si>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</si>
  <si>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</si>
  <si>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</si>
  <si>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</si>
  <si>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</si>
  <si>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</si>
  <si>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</si>
  <si>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</si>
  <si>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</si>
  <si>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</si>
  <si>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</si>
  <si>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</si>
  <si>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</si>
  <si>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</si>
  <si>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</si>
  <si>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</si>
  <si>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</si>
  <si>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</si>
  <si>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</si>
  <si>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</si>
  <si>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</si>
  <si>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</si>
  <si>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</si>
  <si>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</si>
  <si>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</si>
  <si>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</si>
  <si>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</si>
  <si>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</si>
  <si>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</si>
  <si>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</si>
  <si>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</si>
  <si>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</si>
  <si>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</si>
  <si>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</si>
  <si>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</si>
  <si>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</si>
  <si>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</si>
  <si>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</si>
  <si>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</si>
  <si>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</si>
  <si>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</si>
  <si>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</si>
  <si>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</si>
  <si>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</si>
  <si>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</si>
  <si>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</si>
  <si>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</si>
  <si>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</si>
  <si>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</si>
  <si>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</si>
  <si>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</si>
  <si>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</si>
  <si>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</si>
  <si>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</si>
  <si>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</si>
  <si>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</si>
  <si>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</si>
  <si>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</si>
  <si>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</si>
  <si>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</si>
  <si>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</si>
  <si>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</si>
  <si>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</si>
  <si>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</si>
  <si>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</si>
  <si>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</si>
  <si>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</si>
  <si>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</si>
  <si>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</si>
  <si>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</si>
  <si>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</si>
  <si>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</si>
  <si>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</si>
  <si>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</si>
  <si>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</si>
  <si>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</si>
  <si>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</si>
  <si>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</si>
  <si>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</si>
  <si>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</si>
  <si>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</si>
  <si>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</si>
  <si>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</si>
  <si>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</si>
  <si>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</si>
  <si>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</si>
  <si>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</si>
  <si>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</si>
  <si>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</si>
  <si>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</si>
  <si>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</si>
  <si>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</si>
  <si>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</si>
  <si>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</si>
  <si>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</si>
  <si>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</si>
  <si>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</si>
  <si>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</si>
  <si>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</si>
  <si>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</si>
  <si>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</si>
  <si>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</si>
  <si>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</si>
  <si>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</si>
  <si>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</si>
  <si>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</si>
  <si>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</si>
  <si>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</si>
  <si>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</si>
  <si>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</si>
  <si>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</si>
  <si>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</si>
  <si>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</si>
  <si>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</si>
  <si>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</si>
  <si>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</si>
  <si>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</si>
  <si>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</si>
  <si>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</si>
  <si>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</si>
  <si>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</si>
  <si>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</si>
  <si>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</si>
  <si>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</si>
  <si>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</si>
  <si>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</si>
  <si>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</si>
  <si>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</si>
  <si>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</si>
  <si>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</si>
  <si>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</si>
  <si>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</si>
  <si>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</si>
  <si>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</si>
  <si>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</si>
  <si>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</si>
  <si>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</si>
  <si>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</si>
  <si>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</si>
  <si>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</si>
  <si>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</si>
  <si>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</si>
  <si>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</si>
  <si>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</si>
  <si>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</si>
  <si>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</si>
  <si>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</si>
  <si>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</si>
  <si>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</si>
  <si>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</si>
  <si>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</si>
  <si>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</si>
  <si>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</si>
  <si>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</si>
  <si>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</si>
  <si>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</si>
  <si>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</si>
  <si>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</si>
  <si>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</si>
  <si>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</si>
  <si>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</si>
  <si>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</si>
  <si>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</si>
  <si>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</si>
  <si>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</si>
  <si>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</si>
  <si>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</si>
  <si>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</si>
  <si>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</si>
  <si>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</si>
  <si>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</si>
  <si>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</si>
  <si>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</si>
  <si>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</si>
  <si>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</si>
  <si>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</si>
  <si>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</si>
  <si>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</si>
  <si>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</si>
  <si>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</si>
  <si>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</si>
  <si>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</si>
  <si>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</si>
  <si>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</si>
  <si>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</si>
  <si>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</si>
  <si>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</si>
  <si>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</si>
  <si>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</si>
  <si>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</si>
  <si>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</si>
  <si>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</si>
  <si>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</si>
  <si>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</si>
  <si>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</si>
  <si>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</si>
  <si>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</si>
  <si>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</si>
  <si>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</si>
  <si>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</si>
  <si>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</si>
  <si>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</si>
  <si>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</si>
  <si>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</si>
  <si>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</si>
  <si>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</si>
  <si>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</si>
  <si>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</si>
  <si>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</si>
  <si>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</si>
  <si>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</si>
  <si>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</si>
  <si>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</si>
  <si>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</si>
  <si>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</si>
  <si>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</si>
  <si>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</si>
  <si>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</si>
  <si>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</si>
  <si>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</si>
  <si>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</si>
  <si>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</si>
  <si>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</si>
  <si>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</si>
  <si>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</si>
  <si>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</si>
  <si>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</si>
  <si>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</si>
  <si>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</si>
  <si>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</si>
  <si>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</si>
  <si>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</si>
  <si>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</si>
  <si>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</si>
  <si>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</si>
  <si>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</si>
  <si>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</si>
  <si>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</si>
  <si>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</si>
  <si>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</si>
  <si>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</si>
  <si>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</si>
  <si>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</si>
  <si>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</si>
  <si>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</si>
  <si>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</si>
  <si>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</si>
  <si>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</si>
  <si>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</si>
  <si>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</si>
  <si>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</si>
  <si>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</si>
  <si>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</si>
  <si>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</si>
  <si>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</si>
  <si>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</si>
  <si>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</si>
  <si>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</si>
  <si>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</si>
  <si>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</si>
  <si>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</si>
  <si>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</si>
  <si>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</si>
  <si>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</si>
  <si>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</si>
  <si>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</si>
  <si>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</si>
  <si>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</si>
  <si>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</si>
  <si>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</si>
  <si>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</si>
  <si>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</si>
  <si>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</si>
  <si>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</si>
  <si>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</si>
  <si>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</si>
  <si>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</si>
  <si>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</si>
  <si>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</si>
  <si>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</si>
  <si>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</si>
  <si>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</si>
  <si>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</si>
  <si>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</si>
  <si>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</si>
  <si>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</si>
  <si>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</si>
  <si>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</si>
  <si>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</si>
  <si>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</si>
  <si>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</si>
  <si>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</si>
  <si>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</si>
  <si>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</si>
  <si>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</si>
  <si>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</si>
  <si>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</si>
  <si>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</si>
  <si>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</si>
  <si>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</si>
  <si>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</si>
  <si>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</si>
  <si>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</si>
  <si>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</si>
  <si>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</si>
  <si>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</si>
  <si>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</si>
  <si>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</si>
  <si>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</si>
  <si>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</si>
  <si>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</si>
  <si>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</si>
  <si>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</si>
  <si>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</si>
  <si>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</si>
  <si>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</si>
  <si>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</si>
  <si>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</si>
  <si>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</si>
  <si>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</si>
  <si>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</si>
  <si>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</si>
  <si>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</si>
  <si>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</si>
  <si>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</si>
  <si>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</si>
  <si>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</si>
  <si>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</si>
  <si>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</si>
  <si>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</si>
  <si>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</si>
  <si>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</si>
  <si>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</si>
  <si>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</si>
  <si>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</si>
  <si>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</si>
  <si>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</si>
  <si>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</si>
  <si>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</si>
  <si>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</si>
  <si>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</si>
  <si>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</si>
  <si>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</si>
  <si>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</si>
  <si>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</si>
  <si>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</si>
  <si>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</si>
  <si>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</si>
  <si>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</si>
  <si>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</si>
  <si>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</si>
  <si>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</si>
  <si>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</si>
  <si>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</si>
  <si>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</si>
  <si>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</si>
  <si>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</si>
  <si>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</si>
  <si>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</si>
  <si>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</si>
  <si>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</si>
  <si>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</si>
  <si>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</si>
  <si>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</si>
  <si>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</si>
  <si>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</si>
  <si>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</si>
  <si>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</si>
  <si>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</si>
  <si>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</si>
  <si>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</si>
  <si>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</si>
  <si>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</si>
  <si>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</si>
  <si>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</si>
  <si>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</si>
  <si>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</si>
  <si>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</si>
  <si>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</si>
  <si>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</si>
  <si>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</si>
  <si>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</si>
  <si>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</si>
  <si>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</si>
  <si>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</si>
  <si>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</si>
  <si>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</si>
  <si>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</si>
  <si>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</si>
  <si>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</si>
  <si>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</si>
  <si>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</si>
  <si>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</si>
  <si>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</si>
  <si>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</si>
  <si>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</si>
  <si>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</si>
  <si>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</si>
  <si>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</si>
  <si>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</si>
  <si>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</si>
  <si>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</si>
  <si>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</si>
  <si>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</si>
  <si>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</si>
  <si>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</si>
  <si>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</si>
  <si>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</si>
  <si>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</si>
  <si>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</si>
  <si>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</si>
  <si>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</si>
  <si>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</si>
  <si>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</si>
  <si>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</si>
  <si>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</si>
  <si>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</si>
  <si>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</si>
  <si>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</si>
  <si>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</si>
  <si>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</si>
  <si>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</si>
  <si>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</si>
  <si>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</si>
  <si>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</si>
  <si>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</si>
  <si>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</si>
  <si>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</si>
  <si>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</si>
  <si>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</si>
  <si>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</si>
  <si>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</si>
  <si>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</si>
  <si>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</si>
  <si>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</si>
  <si>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</si>
  <si>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</si>
  <si>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</si>
  <si>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</si>
  <si>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</si>
  <si>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</si>
  <si>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</si>
  <si>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</si>
  <si>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</si>
  <si>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</si>
  <si>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</si>
  <si>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</si>
  <si>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</si>
  <si>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</si>
  <si>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</si>
  <si>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</si>
  <si>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</si>
  <si>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</si>
  <si>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</si>
  <si>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</si>
  <si>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</si>
  <si>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</si>
  <si>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</si>
  <si>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</si>
  <si>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</si>
  <si>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</si>
  <si>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</si>
  <si>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</si>
  <si>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</si>
  <si>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</si>
  <si>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</si>
  <si>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</si>
  <si>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</si>
  <si>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</si>
  <si>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</si>
  <si>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</si>
  <si>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</si>
  <si>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</si>
  <si>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</si>
  <si>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</si>
  <si>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</si>
  <si>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</si>
  <si>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</si>
  <si>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</si>
  <si>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</si>
  <si>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</si>
  <si>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</si>
  <si>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</si>
  <si>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</si>
  <si>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</si>
  <si>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</si>
  <si>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</si>
  <si>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</si>
  <si>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</si>
  <si>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</si>
  <si>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</si>
  <si>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</si>
  <si>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</si>
  <si>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</si>
  <si>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</si>
  <si>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</si>
  <si>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</si>
  <si>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</si>
  <si>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</si>
  <si>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</si>
  <si>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</si>
  <si>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</si>
  <si>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</si>
  <si>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</si>
  <si>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</si>
  <si>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</si>
  <si>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</si>
  <si>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</si>
  <si>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</si>
  <si>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</si>
  <si>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</si>
  <si>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</si>
  <si>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</si>
  <si>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</si>
  <si>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</si>
  <si>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</si>
  <si>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</si>
  <si>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</si>
  <si>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</si>
  <si>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</si>
  <si>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</si>
  <si>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</si>
  <si>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</si>
  <si>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</si>
  <si>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</si>
  <si>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</si>
  <si>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</si>
  <si>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</si>
  <si>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</si>
  <si>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</si>
  <si>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</si>
  <si>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</si>
  <si>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</si>
  <si>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</si>
  <si>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</si>
  <si>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</si>
  <si>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</si>
  <si>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</si>
  <si>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</si>
  <si>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</si>
  <si>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</si>
  <si>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</si>
  <si>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</si>
  <si>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</si>
  <si>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</si>
  <si>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</si>
  <si>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</si>
  <si>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</si>
  <si>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</si>
  <si>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</si>
  <si>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</si>
  <si>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</si>
  <si>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</si>
  <si>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</si>
  <si>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</si>
  <si>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</si>
  <si>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</si>
  <si>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</si>
  <si>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</si>
  <si>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</si>
  <si>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</si>
  <si>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</si>
  <si>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</si>
  <si>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</si>
  <si>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</si>
  <si>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</si>
  <si>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</si>
  <si>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</si>
  <si>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</si>
  <si>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</si>
  <si>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</si>
  <si>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</si>
  <si>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</si>
  <si>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</si>
  <si>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</si>
  <si>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</si>
  <si>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</si>
  <si>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</si>
  <si>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</si>
  <si>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</si>
  <si>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</si>
  <si>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</si>
  <si>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</si>
  <si>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</si>
  <si>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</si>
  <si>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</si>
  <si>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</si>
  <si>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</si>
  <si>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</si>
  <si>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</si>
  <si>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</si>
  <si>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</si>
  <si>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</si>
  <si>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</si>
  <si>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</si>
  <si>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</si>
  <si>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</si>
  <si>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</si>
  <si>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</si>
  <si>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</si>
  <si>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</si>
  <si>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</si>
  <si>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</si>
  <si>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</si>
  <si>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</si>
  <si>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</si>
  <si>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</si>
  <si>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</si>
  <si>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</si>
  <si>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</si>
  <si>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</si>
  <si>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</si>
  <si>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</si>
  <si>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</si>
  <si>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</si>
  <si>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</si>
  <si>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</si>
  <si>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</si>
  <si>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</si>
  <si>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</si>
  <si>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</si>
  <si>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</si>
  <si>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</si>
  <si>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</si>
  <si>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</si>
  <si>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</si>
  <si>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</si>
  <si>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</si>
  <si>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</si>
  <si>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</si>
  <si>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</si>
  <si>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</si>
  <si>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</si>
  <si>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</si>
  <si>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</si>
  <si>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</si>
  <si>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</si>
  <si>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</si>
  <si>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</si>
  <si>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</si>
  <si>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</si>
  <si>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</si>
  <si>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</si>
  <si>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</si>
  <si>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</si>
  <si>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</si>
  <si>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</si>
  <si>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</si>
  <si>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</si>
  <si>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</si>
  <si>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</si>
  <si>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</si>
  <si>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</si>
  <si>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</si>
  <si>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</si>
  <si>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</si>
  <si>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</si>
  <si>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</si>
  <si>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</si>
  <si>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</si>
  <si>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</si>
  <si>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</si>
  <si>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</si>
  <si>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</si>
  <si>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</si>
  <si>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</si>
  <si>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</si>
  <si>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</si>
  <si>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</si>
  <si>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</si>
  <si>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</si>
  <si>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</si>
  <si>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</si>
  <si>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</si>
  <si>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</si>
  <si>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</si>
  <si>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</si>
  <si>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</si>
  <si>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</si>
  <si>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</si>
  <si>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</si>
  <si>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</si>
  <si>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</si>
  <si>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</si>
  <si>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</si>
  <si>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</si>
  <si>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</si>
  <si>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</si>
  <si>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</si>
  <si>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</si>
  <si>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</si>
  <si>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</si>
  <si>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</si>
  <si>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</si>
  <si>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</si>
  <si>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</si>
  <si>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</si>
  <si>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</si>
  <si>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</si>
  <si>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</si>
  <si>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</si>
  <si>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</si>
  <si>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</si>
  <si>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</si>
  <si>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</si>
  <si>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</si>
  <si>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</si>
  <si>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</si>
  <si>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</si>
  <si>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</si>
  <si>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</si>
  <si>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</si>
  <si>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</si>
  <si>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</si>
  <si>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</si>
  <si>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</si>
  <si>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</si>
  <si>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</si>
  <si>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</si>
  <si>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</si>
  <si>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</si>
  <si>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</si>
  <si>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</si>
  <si>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</si>
  <si>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</si>
  <si>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</si>
  <si>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</si>
  <si>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</si>
  <si>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</si>
  <si>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</si>
  <si>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</si>
  <si>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</si>
  <si>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</si>
  <si>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</si>
  <si>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</si>
  <si>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</si>
  <si>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</si>
  <si>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</si>
  <si>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</si>
  <si>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</si>
  <si>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</si>
  <si>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</si>
  <si>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</si>
  <si>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</si>
  <si>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</si>
  <si>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</si>
  <si>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</si>
  <si>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</si>
  <si>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</si>
  <si>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</si>
  <si>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</si>
  <si>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</si>
  <si>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</si>
  <si>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</si>
  <si>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</si>
  <si>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</si>
  <si>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</si>
  <si>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</si>
  <si>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</si>
  <si>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</si>
  <si>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</si>
  <si>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</si>
  <si>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</si>
  <si>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</si>
  <si>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</si>
  <si>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</si>
  <si>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</si>
  <si>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</si>
  <si>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</si>
  <si>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</si>
  <si>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</si>
  <si>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</si>
  <si>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</si>
  <si>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</si>
  <si>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</si>
  <si>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</si>
  <si>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</si>
  <si>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</si>
  <si>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</si>
  <si>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</si>
  <si>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</si>
  <si>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</si>
  <si>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</si>
  <si>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</si>
  <si>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</si>
  <si>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</si>
  <si>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</si>
  <si>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</si>
  <si>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</si>
  <si>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</si>
  <si>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</si>
  <si>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</si>
  <si>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</si>
  <si>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</si>
  <si>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</si>
  <si>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</si>
  <si>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</si>
  <si>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</si>
  <si>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</si>
  <si>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</si>
  <si>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</si>
  <si>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</si>
  <si>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</si>
  <si>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</si>
  <si>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</si>
  <si>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</si>
  <si>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</si>
  <si>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</si>
  <si>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</si>
  <si>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</si>
  <si>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</si>
  <si>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</si>
  <si>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</si>
  <si>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</si>
  <si>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</si>
  <si>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</si>
  <si>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</si>
  <si>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</si>
  <si>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</si>
  <si>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</si>
  <si>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</si>
  <si>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</si>
  <si>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</si>
  <si>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</si>
  <si>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</si>
  <si>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</si>
  <si>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</si>
  <si>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</si>
  <si>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</si>
  <si>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</si>
  <si>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</si>
  <si>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</si>
  <si>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</si>
  <si>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</si>
  <si>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</si>
  <si>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</si>
  <si>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</si>
  <si>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</si>
  <si>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</si>
  <si>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</si>
  <si>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</si>
  <si>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</si>
  <si>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</si>
  <si>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</si>
  <si>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</si>
  <si>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</si>
  <si>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</si>
  <si>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</si>
  <si>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</si>
  <si>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</si>
  <si>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</si>
  <si>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</si>
  <si>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</si>
  <si>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</si>
  <si>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</si>
  <si>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</si>
  <si>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</si>
  <si>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</si>
  <si>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</si>
  <si>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</si>
  <si>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</si>
  <si>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</si>
  <si>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</si>
  <si>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</si>
  <si>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</si>
  <si>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</si>
  <si>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</si>
  <si>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</si>
  <si>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</si>
  <si>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</si>
  <si>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</si>
  <si>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</si>
  <si>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</si>
  <si>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</si>
  <si>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</si>
  <si>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</si>
  <si>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</si>
  <si>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</si>
  <si>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</si>
  <si>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</si>
  <si>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</si>
  <si>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</si>
  <si>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</si>
  <si>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</si>
  <si>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</si>
  <si>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</si>
  <si>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</si>
  <si>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</si>
  <si>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</si>
  <si>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</si>
  <si>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</si>
  <si>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</si>
  <si>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</si>
  <si>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</si>
  <si>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</si>
  <si>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</si>
  <si>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</si>
  <si>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</si>
  <si>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</si>
  <si>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</si>
  <si>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</si>
  <si>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</si>
  <si>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</si>
  <si>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</si>
  <si>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</si>
  <si>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</si>
  <si>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</si>
  <si>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</si>
  <si>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</si>
  <si>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</si>
  <si>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</si>
  <si>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</si>
  <si>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</si>
  <si>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</si>
  <si>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</si>
  <si>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</si>
  <si>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</si>
  <si>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</si>
  <si>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</si>
  <si>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</si>
  <si>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</si>
  <si>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</si>
  <si>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</si>
  <si>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</si>
  <si>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</si>
  <si>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</si>
  <si>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</si>
  <si>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</si>
  <si>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</si>
  <si>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</si>
  <si>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</si>
  <si>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</si>
  <si>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</si>
  <si>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</si>
  <si>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</si>
  <si>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</si>
  <si>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</si>
  <si>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</si>
  <si>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</si>
  <si>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</si>
  <si>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</si>
  <si>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</si>
  <si>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</si>
  <si>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</si>
  <si>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</si>
  <si>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</si>
  <si>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</si>
  <si>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</si>
  <si>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</si>
  <si>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</si>
  <si>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</si>
  <si>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</si>
  <si>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</si>
  <si>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</si>
  <si>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</si>
  <si>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</si>
  <si>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</si>
  <si>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</si>
  <si>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</si>
  <si>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</si>
  <si>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</si>
  <si>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</si>
  <si>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</si>
  <si>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</si>
  <si>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</si>
  <si>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</si>
  <si>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</si>
  <si>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</si>
  <si>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</si>
  <si>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</si>
  <si>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</si>
  <si>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</si>
  <si>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</si>
  <si>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</si>
  <si>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</si>
  <si>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</si>
  <si>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</si>
  <si>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</si>
  <si>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</si>
  <si>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</si>
  <si>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</si>
  <si>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</si>
  <si>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</si>
  <si>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</si>
  <si>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</si>
  <si>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</si>
  <si>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</si>
  <si>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</si>
  <si>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</si>
  <si>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</si>
  <si>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</si>
  <si>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</si>
  <si>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</si>
  <si>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</si>
  <si>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</si>
  <si>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</si>
  <si>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</si>
  <si>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</si>
  <si>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</si>
  <si>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</si>
  <si>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</si>
  <si>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</si>
  <si>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</si>
  <si>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</si>
  <si>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</si>
  <si>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</si>
  <si>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</si>
  <si>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</si>
  <si>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</si>
  <si>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</si>
  <si>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</si>
  <si>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</si>
  <si>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</si>
  <si>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</si>
  <si>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</si>
  <si>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</si>
  <si>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</si>
  <si>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</si>
  <si>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</si>
  <si>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</si>
  <si>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</si>
  <si>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</si>
  <si>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</si>
  <si>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</si>
  <si>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</si>
  <si>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</si>
  <si>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</si>
  <si>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</si>
  <si>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</si>
  <si>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</si>
  <si>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</si>
  <si>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</si>
  <si>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</si>
  <si>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</si>
  <si>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</si>
  <si>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</si>
  <si>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</si>
  <si>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</si>
  <si>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</si>
  <si>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</si>
  <si>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</si>
  <si>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</si>
  <si>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</si>
  <si>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</si>
  <si>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</si>
  <si>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</si>
  <si>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</si>
  <si>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</si>
  <si>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</si>
  <si>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</si>
  <si>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</si>
  <si>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</si>
  <si>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</si>
  <si>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</si>
  <si>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</si>
  <si>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</si>
  <si>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</si>
  <si>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</si>
  <si>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</si>
  <si>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</si>
  <si>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</si>
  <si>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</si>
  <si>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</si>
  <si>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</si>
  <si>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</si>
  <si>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</si>
  <si>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</si>
  <si>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</si>
  <si>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</si>
  <si>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</si>
  <si>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</si>
  <si>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</si>
  <si>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</si>
  <si>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</si>
  <si>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</si>
  <si>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</si>
  <si>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</si>
  <si>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</si>
  <si>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</si>
  <si>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</si>
  <si>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</si>
  <si>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</si>
  <si>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</si>
  <si>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</si>
  <si>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</si>
  <si>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</si>
  <si>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</si>
  <si>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</si>
  <si>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</si>
  <si>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</si>
  <si>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</si>
  <si>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</si>
  <si>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</si>
  <si>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</si>
  <si>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</si>
  <si>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</si>
  <si>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</si>
  <si>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</si>
  <si>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</si>
  <si>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</si>
  <si>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</si>
  <si>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</si>
  <si>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</si>
  <si>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</si>
  <si>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</si>
  <si>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</si>
  <si>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</si>
  <si>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</si>
  <si>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</si>
  <si>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</si>
  <si>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</si>
  <si>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</si>
  <si>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</si>
  <si>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</si>
  <si>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</si>
  <si>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</si>
  <si>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</si>
  <si>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</si>
  <si>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</si>
  <si>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</si>
  <si>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</si>
  <si>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</si>
  <si>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</si>
  <si>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</si>
  <si>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</si>
  <si>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</si>
  <si>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</si>
  <si>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</si>
  <si>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</si>
  <si>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</si>
  <si>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</si>
  <si>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</si>
  <si>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</si>
  <si>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</si>
  <si>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</si>
  <si>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</si>
  <si>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</si>
  <si>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</si>
  <si>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</si>
  <si>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</si>
  <si>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</si>
  <si>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</si>
  <si>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</si>
  <si>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</si>
  <si>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</si>
  <si>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</si>
  <si>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</si>
  <si>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</si>
  <si>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</si>
  <si>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</si>
  <si>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</si>
  <si>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</si>
  <si>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</si>
  <si>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</si>
  <si>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</si>
  <si>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</si>
  <si>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</si>
  <si>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</si>
  <si>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</si>
  <si>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</si>
  <si>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</si>
  <si>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</si>
  <si>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</si>
  <si>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</si>
  <si>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</si>
  <si>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</si>
  <si>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</si>
  <si>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</si>
  <si>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</si>
  <si>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</si>
  <si>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</si>
  <si>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</si>
  <si>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</si>
  <si>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</si>
  <si>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</si>
  <si>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</si>
  <si>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</si>
  <si>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</si>
  <si>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</si>
  <si>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</si>
  <si>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</si>
  <si>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</si>
  <si>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</si>
  <si>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</si>
  <si>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</si>
  <si>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</si>
  <si>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</si>
  <si>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</si>
  <si>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</si>
  <si>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</si>
  <si>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</si>
  <si>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</si>
  <si>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</si>
  <si>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</si>
  <si>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</si>
  <si>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</si>
  <si>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</si>
  <si>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</si>
  <si>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</si>
  <si>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</si>
  <si>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</si>
  <si>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</si>
  <si>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</si>
  <si>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</si>
  <si>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</si>
  <si>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</si>
  <si>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</si>
  <si>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</si>
  <si>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</si>
  <si>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</si>
  <si>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</si>
  <si>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</si>
  <si>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</si>
  <si>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</si>
  <si>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</si>
  <si>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</si>
  <si>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</si>
  <si>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</si>
  <si>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</si>
  <si>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</si>
  <si>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</si>
  <si>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</si>
  <si>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</si>
  <si>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</si>
  <si>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</si>
  <si>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</si>
  <si>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</si>
  <si>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</si>
  <si>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</si>
  <si>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</si>
  <si>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</si>
  <si>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</si>
  <si>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</si>
  <si>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</si>
  <si>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</si>
  <si>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</si>
  <si>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</si>
  <si>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</si>
  <si>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</si>
  <si>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</si>
  <si>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</si>
  <si>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</si>
  <si>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</si>
  <si>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</si>
  <si>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</si>
  <si>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</si>
  <si>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</si>
  <si>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</si>
  <si>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</si>
  <si>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</si>
  <si>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</si>
  <si>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</si>
  <si>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</si>
  <si>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</si>
  <si>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</si>
  <si>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</si>
  <si>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</si>
  <si>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</si>
  <si>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</si>
  <si>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</si>
  <si>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</si>
  <si>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</si>
  <si>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</si>
  <si>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</si>
  <si>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</si>
  <si>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</si>
  <si>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</si>
  <si>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</si>
  <si>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</si>
  <si>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</si>
  <si>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</si>
  <si>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</si>
  <si>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</si>
  <si>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</si>
  <si>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</si>
  <si>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</si>
  <si>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</si>
  <si>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</si>
  <si>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</si>
  <si>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</si>
  <si>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</si>
  <si>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</si>
  <si>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</si>
  <si>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</si>
  <si>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</si>
  <si>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</si>
  <si>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</si>
  <si>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</si>
  <si>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</si>
  <si>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</si>
  <si>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</si>
  <si>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</si>
  <si>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</si>
  <si>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</si>
  <si>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</si>
  <si>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</si>
  <si>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</si>
  <si>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</si>
  <si>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</si>
  <si>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</si>
  <si>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</si>
  <si>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</si>
  <si>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</si>
  <si>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</si>
  <si>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</si>
  <si>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</si>
  <si>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</si>
  <si>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</si>
  <si>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</si>
  <si>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</si>
  <si>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</si>
  <si>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</si>
  <si>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</si>
  <si>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</si>
  <si>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</si>
  <si>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</si>
  <si>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</si>
  <si>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</si>
  <si>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</si>
  <si>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</si>
  <si>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</si>
  <si>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</si>
  <si>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</si>
  <si>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</si>
  <si>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</si>
  <si>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</si>
  <si>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</si>
  <si>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</si>
  <si>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</si>
  <si>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</si>
  <si>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</si>
  <si>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</si>
  <si>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</si>
  <si>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</si>
  <si>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</si>
  <si>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</si>
  <si>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</si>
  <si>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</si>
  <si>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</si>
  <si>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</si>
  <si>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</si>
  <si>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</si>
  <si>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</si>
  <si>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</si>
  <si>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</si>
  <si>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</si>
  <si>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</si>
  <si>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</si>
  <si>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</si>
  <si>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</si>
  <si>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</si>
  <si>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</si>
  <si>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</si>
  <si>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</si>
  <si>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</si>
  <si>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</si>
  <si>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</si>
  <si>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</si>
  <si>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</si>
  <si>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</si>
  <si>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</si>
  <si>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</si>
  <si>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</si>
  <si>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</si>
  <si>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</si>
  <si>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</si>
  <si>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</si>
  <si>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</si>
  <si>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</si>
  <si>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</si>
  <si>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</si>
  <si>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</si>
  <si>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</si>
  <si>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</si>
  <si>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</si>
  <si>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</si>
  <si>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</si>
  <si>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</si>
  <si>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</si>
  <si>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</si>
  <si>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</si>
  <si>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</si>
  <si>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</si>
  <si>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</si>
  <si>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</si>
  <si>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</si>
  <si>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</si>
  <si>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</si>
  <si>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</si>
  <si>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</si>
  <si>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</si>
  <si>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</si>
  <si>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</si>
  <si>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</si>
  <si>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</si>
  <si>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</si>
  <si>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</si>
  <si>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</si>
  <si>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</si>
  <si>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</si>
  <si>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</si>
  <si>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</si>
  <si>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</si>
  <si>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</si>
  <si>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</si>
  <si>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</si>
  <si>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</si>
  <si>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</si>
  <si>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</si>
  <si>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</si>
  <si>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</si>
  <si>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</si>
  <si>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</si>
  <si>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</si>
  <si>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</si>
  <si>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</si>
  <si>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</si>
  <si>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</si>
  <si>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</si>
  <si>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</si>
  <si>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</si>
  <si>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</si>
  <si>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</si>
  <si>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</si>
  <si>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</si>
  <si>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</si>
  <si>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</si>
  <si>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</si>
  <si>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</si>
  <si>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</si>
  <si>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</si>
  <si>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</si>
  <si>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</si>
  <si>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</si>
  <si>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</si>
  <si>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</si>
  <si>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</si>
  <si>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</si>
  <si>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</si>
  <si>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</si>
  <si>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</si>
  <si>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</si>
  <si>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</si>
  <si>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</si>
  <si>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</si>
  <si>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</si>
  <si>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</si>
  <si>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</si>
  <si>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</si>
  <si>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</si>
  <si>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</si>
  <si>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</si>
  <si>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</si>
  <si>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</si>
  <si>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</si>
  <si>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</si>
  <si>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</si>
  <si>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</si>
  <si>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</si>
  <si>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</si>
  <si>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</si>
  <si>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</si>
  <si>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</si>
  <si>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</si>
  <si>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</si>
  <si>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</si>
  <si>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</si>
  <si>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</si>
  <si>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</si>
  <si>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</si>
  <si>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</si>
  <si>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</si>
  <si>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</si>
  <si>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</si>
  <si>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</si>
  <si>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</si>
  <si>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</si>
  <si>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</si>
  <si>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</si>
  <si>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</si>
  <si>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</si>
  <si>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</si>
  <si>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</si>
  <si>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</si>
  <si>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</si>
  <si>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</si>
  <si>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</si>
  <si>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</si>
  <si>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</si>
  <si>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</si>
  <si>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</si>
  <si>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</si>
  <si>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</si>
  <si>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</si>
  <si>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</si>
  <si>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</si>
  <si>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</si>
  <si>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</si>
  <si>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</si>
  <si>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</si>
  <si>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</si>
  <si>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</si>
  <si>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</si>
  <si>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</si>
  <si>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</si>
  <si>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</si>
  <si>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</si>
  <si>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</si>
  <si>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</si>
  <si>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</si>
  <si>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</si>
  <si>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</si>
  <si>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</si>
  <si>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</si>
  <si>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</si>
  <si>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</si>
  <si>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</si>
  <si>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</si>
  <si>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</si>
  <si>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</si>
  <si>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</si>
  <si>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</si>
  <si>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</si>
  <si>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</si>
  <si>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</si>
  <si>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</si>
  <si>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</si>
  <si>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</si>
  <si>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</si>
  <si>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</si>
  <si>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</si>
  <si>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</si>
  <si>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</si>
  <si>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</si>
  <si>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</si>
  <si>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</si>
  <si>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</si>
  <si>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</si>
  <si>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</si>
  <si>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</si>
  <si>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</si>
  <si>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</si>
  <si>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</si>
  <si>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</si>
  <si>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</si>
  <si>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</si>
  <si>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</si>
  <si>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</si>
  <si>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</si>
  <si>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</si>
  <si>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</si>
  <si>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</si>
  <si>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</si>
  <si>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</si>
  <si>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</si>
  <si>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</si>
  <si>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</si>
  <si>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</si>
  <si>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</si>
  <si>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</si>
  <si>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</si>
  <si>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</si>
  <si>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</si>
  <si>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</si>
  <si>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</si>
  <si>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</si>
  <si>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</si>
  <si>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</si>
  <si>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</si>
  <si>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</si>
  <si>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</si>
  <si>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</si>
  <si>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</si>
  <si>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</si>
  <si>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</si>
  <si>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</si>
  <si>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</si>
  <si>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</si>
  <si>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</si>
  <si>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</si>
  <si>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</si>
  <si>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</si>
  <si>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</si>
  <si>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</si>
  <si>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</si>
  <si>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</si>
  <si>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</si>
  <si>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</si>
  <si>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</si>
  <si>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</si>
  <si>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</si>
  <si>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</si>
  <si>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</si>
  <si>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</si>
  <si>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</si>
  <si>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</si>
  <si>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</si>
  <si>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</si>
  <si>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</si>
  <si>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</si>
  <si>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</si>
  <si>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</si>
  <si>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</si>
  <si>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</si>
  <si>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</si>
  <si>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</si>
  <si>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</si>
  <si>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</si>
  <si>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</si>
  <si>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</si>
  <si>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</si>
  <si>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</si>
  <si>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</si>
  <si>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</si>
  <si>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</si>
  <si>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</si>
  <si>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</si>
  <si>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</si>
  <si>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</si>
  <si>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</si>
  <si>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</si>
  <si>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</si>
  <si>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</si>
  <si>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</si>
  <si>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</si>
  <si>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</si>
  <si>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</si>
  <si>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</si>
  <si>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</si>
  <si>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</si>
  <si>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</si>
  <si>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</si>
  <si>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</si>
  <si>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</si>
  <si>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</si>
  <si>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</si>
  <si>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</si>
  <si>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</si>
  <si>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</si>
  <si>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</si>
  <si>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</si>
  <si>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</si>
  <si>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</si>
  <si>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</si>
  <si>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</si>
  <si>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</si>
  <si>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</si>
  <si>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</si>
  <si>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</si>
  <si>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</si>
  <si>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</si>
  <si>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</si>
  <si>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</si>
  <si>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</si>
  <si>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</si>
  <si>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</si>
  <si>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</si>
  <si>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</si>
  <si>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</si>
  <si>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</si>
  <si>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</si>
  <si>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</si>
  <si>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</si>
  <si>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</si>
  <si>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</si>
  <si>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</si>
  <si>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</si>
  <si>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</si>
  <si>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</si>
  <si>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</si>
  <si>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</si>
  <si>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</si>
  <si>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</si>
  <si>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</si>
  <si>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</si>
  <si>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</si>
  <si>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</si>
  <si>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</si>
  <si>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</si>
  <si>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</si>
  <si>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</si>
  <si>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</si>
  <si>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</si>
  <si>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</si>
  <si>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</si>
  <si>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</si>
  <si>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</si>
  <si>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</si>
  <si>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</si>
  <si>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</si>
  <si>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</si>
  <si>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</si>
  <si>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</si>
  <si>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</si>
  <si>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</si>
  <si>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</si>
  <si>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</si>
  <si>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</si>
  <si>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</si>
  <si>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</si>
  <si>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</si>
  <si>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</si>
  <si>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</si>
  <si>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</si>
  <si>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</si>
  <si>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</si>
  <si>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</si>
  <si>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</si>
  <si>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</si>
  <si>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</si>
  <si>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</si>
  <si>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</si>
  <si>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</si>
  <si>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</si>
  <si>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</si>
  <si>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</si>
  <si>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</si>
  <si>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</si>
  <si>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</si>
  <si>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</si>
  <si>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</si>
  <si>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</si>
  <si>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</si>
  <si>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</si>
  <si>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</si>
  <si>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</si>
  <si>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</si>
  <si>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</si>
  <si>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</si>
  <si>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</si>
  <si>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</si>
  <si>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</si>
  <si>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</si>
  <si>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</si>
  <si>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</si>
  <si>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</si>
  <si>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</si>
  <si>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</si>
  <si>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</si>
  <si>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</si>
  <si>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</si>
  <si>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</si>
  <si>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</si>
  <si>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</si>
  <si>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</si>
  <si>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</si>
  <si>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</si>
  <si>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</si>
  <si>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</si>
  <si>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</si>
  <si>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</si>
  <si>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</si>
  <si>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</si>
  <si>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</si>
  <si>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</si>
  <si>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</si>
  <si>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</si>
  <si>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</si>
  <si>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</si>
  <si>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</si>
  <si>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</si>
  <si>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</si>
  <si>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</si>
  <si>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</si>
  <si>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</si>
  <si>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</si>
  <si>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</si>
  <si>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</si>
  <si>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</si>
  <si>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</si>
  <si>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</si>
  <si>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</si>
  <si>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</si>
  <si>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</si>
  <si>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</si>
  <si>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</si>
  <si>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</si>
  <si>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</si>
  <si>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</si>
  <si>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</si>
  <si>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</si>
  <si>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</si>
  <si>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</si>
  <si>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</si>
  <si>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</si>
  <si>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</si>
  <si>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</si>
  <si>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</si>
  <si>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</si>
  <si>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</si>
  <si>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</si>
  <si>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</si>
  <si>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</si>
  <si>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</si>
  <si>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</si>
  <si>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</si>
  <si>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</si>
  <si>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</si>
  <si>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</si>
  <si>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</si>
  <si>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</si>
  <si>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</si>
  <si>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</si>
  <si>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</si>
  <si>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</si>
  <si>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</si>
  <si>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</si>
  <si>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</si>
  <si>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</si>
  <si>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</si>
  <si>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</si>
  <si>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</si>
  <si>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</si>
  <si>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</si>
  <si>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</si>
  <si>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</si>
  <si>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</si>
  <si>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</si>
  <si>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</si>
  <si>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</si>
  <si>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</si>
  <si>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</si>
  <si>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</si>
  <si>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</si>
  <si>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</si>
  <si>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</si>
  <si>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</si>
  <si>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</si>
  <si>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</si>
  <si>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</si>
  <si>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</si>
  <si>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</si>
  <si>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</si>
  <si>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</si>
  <si>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</si>
  <si>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</si>
  <si>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</si>
  <si>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</si>
  <si>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</si>
  <si>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</si>
  <si>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</si>
  <si>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</si>
  <si>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</si>
  <si>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</si>
  <si>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</si>
  <si>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</si>
  <si>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</si>
  <si>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</si>
  <si>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</si>
  <si>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</si>
  <si>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</si>
  <si>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</si>
  <si>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</si>
  <si>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</si>
  <si>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</si>
  <si>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</si>
  <si>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</si>
  <si>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</si>
  <si>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</si>
  <si>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</si>
  <si>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</si>
  <si>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</si>
  <si>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</si>
  <si>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</si>
  <si>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</si>
  <si>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</si>
  <si>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</si>
  <si>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</si>
  <si>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</si>
  <si>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</si>
  <si>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</si>
  <si>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</si>
  <si>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</si>
  <si>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</si>
  <si>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</si>
  <si>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</si>
  <si>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</si>
  <si>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</si>
  <si>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</si>
  <si>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</si>
  <si>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</si>
  <si>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</si>
  <si>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</si>
  <si>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</si>
  <si>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</si>
  <si>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</si>
  <si>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</si>
  <si>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</si>
  <si>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</si>
  <si>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</si>
  <si>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</si>
  <si>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</si>
  <si>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</si>
  <si>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</si>
  <si>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</si>
  <si>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</si>
  <si>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</si>
  <si>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</si>
  <si>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</si>
  <si>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</si>
  <si>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</si>
  <si>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</si>
  <si>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</si>
  <si>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</si>
  <si>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</si>
  <si>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</si>
  <si>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</si>
  <si>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</si>
  <si>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</si>
  <si>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</si>
  <si>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</si>
  <si>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</si>
  <si>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</si>
  <si>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</si>
  <si>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</si>
  <si>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</si>
  <si>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</si>
  <si>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</si>
  <si>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</si>
  <si>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</si>
  <si>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</si>
  <si>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</si>
  <si>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</si>
  <si>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</si>
  <si>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</si>
  <si>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</si>
  <si>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</si>
  <si>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</si>
  <si>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</si>
  <si>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</si>
  <si>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</si>
  <si>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</si>
  <si>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</si>
  <si>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</si>
  <si>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</si>
  <si>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</si>
  <si>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</si>
  <si>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</si>
  <si>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</si>
  <si>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</si>
  <si>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</si>
  <si>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</si>
  <si>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</si>
  <si>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</si>
  <si>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</si>
  <si>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</si>
  <si>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</si>
  <si>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</si>
  <si>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</si>
  <si>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</si>
  <si>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</si>
  <si>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</si>
  <si>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</si>
  <si>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</si>
  <si>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</si>
  <si>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</si>
  <si>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</si>
  <si>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</si>
  <si>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</si>
  <si>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</si>
  <si>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</si>
  <si>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</si>
  <si>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</si>
  <si>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</si>
  <si>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</si>
  <si>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</si>
  <si>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</si>
  <si>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</si>
  <si>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</si>
  <si>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</si>
  <si>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</si>
  <si>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</si>
  <si>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</si>
  <si>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</si>
  <si>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</si>
  <si>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</si>
  <si>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</si>
  <si>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</si>
  <si>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</si>
  <si>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</si>
  <si>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</si>
  <si>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</si>
  <si>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</si>
  <si>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</si>
  <si>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</si>
  <si>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</si>
  <si>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</si>
  <si>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</si>
  <si>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</si>
  <si>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</si>
  <si>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</si>
  <si>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</si>
  <si>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</si>
  <si>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</si>
  <si>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</si>
  <si>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</si>
  <si>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</si>
  <si>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</si>
  <si>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</si>
  <si>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</si>
  <si>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</si>
  <si>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</si>
  <si>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</si>
  <si>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</si>
  <si>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</si>
  <si>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</si>
  <si>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</si>
  <si>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</si>
  <si>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</si>
  <si>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</si>
  <si>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</si>
  <si>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</si>
  <si>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</si>
  <si>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</si>
  <si>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</si>
  <si>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</si>
  <si>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</si>
  <si>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</si>
  <si>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</si>
  <si>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</si>
  <si>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</si>
  <si>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</si>
  <si>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</si>
  <si>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</si>
  <si>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</si>
  <si>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</si>
  <si>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</si>
  <si>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</si>
  <si>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</si>
  <si>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</si>
  <si>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</si>
  <si>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</si>
  <si>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</si>
  <si>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</si>
  <si>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</si>
  <si>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</si>
  <si>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</si>
  <si>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</si>
  <si>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</si>
  <si>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</si>
  <si>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</si>
  <si>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</si>
  <si>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</si>
  <si>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</si>
  <si>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</si>
  <si>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</si>
  <si>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</si>
  <si>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</si>
  <si>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</si>
  <si>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</si>
  <si>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</si>
  <si>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</si>
  <si>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</si>
  <si>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</si>
  <si>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</si>
  <si>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</si>
  <si>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</si>
  <si>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</si>
  <si>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</si>
  <si>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</si>
  <si>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</si>
  <si>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</si>
  <si>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</si>
  <si>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</si>
  <si>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</si>
  <si>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</si>
  <si>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</si>
  <si>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</si>
  <si>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</si>
  <si>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</si>
  <si>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</si>
  <si>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</si>
  <si>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</si>
  <si>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</si>
  <si>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</si>
  <si>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</si>
  <si>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</si>
  <si>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</si>
  <si>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</si>
  <si>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</si>
  <si>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</si>
  <si>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</si>
  <si>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</si>
  <si>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</si>
  <si>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</si>
  <si>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</si>
  <si>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</si>
  <si>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</si>
  <si>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</si>
  <si>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</si>
  <si>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</si>
  <si>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</si>
  <si>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</si>
  <si>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</si>
  <si>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</si>
  <si>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</si>
  <si>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</si>
  <si>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</si>
  <si>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</si>
  <si>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</si>
  <si>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</si>
  <si>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</si>
  <si>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</si>
  <si>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</si>
  <si>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</si>
  <si>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</si>
  <si>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</si>
  <si>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</si>
  <si>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</si>
  <si>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</si>
  <si>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</si>
  <si>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</si>
  <si>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</si>
  <si>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</si>
  <si>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</si>
  <si>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</si>
  <si>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</si>
  <si>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</si>
  <si>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</si>
  <si>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</si>
  <si>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</si>
  <si>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</si>
  <si>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</si>
  <si>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</si>
  <si>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</si>
  <si>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</si>
  <si>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</si>
  <si>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</si>
  <si>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</si>
  <si>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</si>
  <si>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</si>
  <si>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</si>
  <si>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</si>
  <si>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</si>
  <si>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</si>
  <si>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</si>
  <si>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</si>
  <si>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</si>
  <si>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</si>
  <si>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</si>
  <si>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</si>
  <si>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</si>
  <si>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</si>
  <si>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</si>
  <si>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</si>
  <si>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</si>
  <si>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</si>
  <si>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</si>
  <si>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</si>
  <si>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</si>
  <si>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</si>
  <si>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</si>
  <si>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</si>
  <si>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</si>
  <si>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</si>
  <si>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</si>
  <si>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</si>
  <si>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</si>
  <si>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</si>
  <si>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</si>
  <si>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</si>
  <si>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</si>
  <si>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</si>
  <si>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</si>
  <si>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</si>
  <si>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</si>
  <si>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</si>
  <si>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</si>
  <si>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</si>
  <si>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</si>
  <si>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</si>
  <si>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</si>
  <si>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</si>
  <si>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</si>
  <si>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</si>
  <si>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</si>
  <si>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</si>
  <si>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</si>
  <si>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</si>
  <si>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</si>
  <si>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</si>
  <si>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</si>
  <si>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</si>
  <si>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</si>
  <si>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</si>
  <si>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</si>
  <si>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</si>
  <si>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</si>
  <si>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</si>
  <si>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</si>
  <si>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</si>
  <si>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</si>
  <si>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</si>
  <si>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</si>
  <si>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</si>
  <si>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</si>
  <si>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</si>
  <si>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</si>
  <si>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</si>
  <si>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</si>
  <si>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</si>
  <si>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</si>
  <si>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</si>
  <si>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</si>
  <si>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</si>
  <si>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</si>
  <si>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</si>
  <si>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</si>
  <si>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</si>
  <si>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</si>
  <si>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</si>
  <si>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</si>
  <si>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</si>
  <si>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</si>
  <si>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</si>
  <si>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</si>
  <si>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</si>
  <si>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</si>
  <si>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</si>
  <si>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</si>
  <si>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</si>
  <si>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</si>
  <si>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</si>
  <si>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</si>
  <si>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</si>
  <si>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</si>
  <si>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</si>
  <si>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</si>
  <si>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</si>
  <si>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</si>
  <si>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</si>
  <si>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</si>
  <si>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</si>
  <si>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</si>
  <si>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</si>
  <si>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</si>
  <si>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</si>
  <si>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</si>
  <si>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</si>
  <si>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</si>
  <si>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</si>
  <si>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</si>
  <si>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</si>
  <si>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</si>
  <si>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</si>
  <si>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</si>
  <si>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</si>
  <si>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</si>
  <si>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</si>
  <si>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</si>
  <si>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</si>
  <si>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</si>
  <si>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</si>
  <si>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</si>
  <si>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</si>
  <si>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</si>
  <si>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</si>
  <si>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</si>
  <si>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</si>
  <si>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</si>
  <si>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</si>
  <si>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</si>
  <si>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</si>
  <si>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</si>
  <si>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</si>
  <si>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</si>
  <si>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</si>
  <si>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</si>
  <si>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</si>
  <si>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</si>
  <si>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</si>
  <si>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</si>
  <si>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</si>
  <si>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</si>
  <si>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</si>
  <si>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</si>
  <si>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</si>
  <si>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</si>
  <si>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</si>
  <si>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</si>
  <si>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</si>
  <si>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</si>
  <si>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</si>
  <si>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</si>
  <si>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</si>
  <si>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</si>
  <si>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</si>
  <si>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</si>
  <si>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</si>
  <si>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</si>
  <si>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</si>
  <si>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</si>
  <si>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</si>
  <si>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</si>
  <si>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</si>
  <si>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</si>
  <si>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</si>
  <si>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</si>
  <si>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</si>
  <si>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</si>
  <si>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</si>
  <si>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</si>
  <si>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</si>
  <si>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</si>
  <si>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</si>
  <si>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</si>
  <si>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</si>
  <si>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</si>
  <si>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</si>
  <si>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</si>
  <si>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</si>
  <si>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</si>
  <si>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</si>
  <si>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</si>
  <si>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</si>
  <si>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</si>
  <si>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</si>
  <si>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</si>
  <si>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</si>
  <si>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</si>
  <si>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</si>
  <si>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</si>
  <si>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</si>
  <si>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</si>
  <si>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</si>
  <si>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</si>
  <si>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</si>
  <si>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</si>
  <si>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</si>
  <si>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</si>
  <si>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</si>
  <si>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</si>
  <si>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</si>
  <si>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</si>
  <si>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</si>
  <si>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</si>
  <si>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</si>
  <si>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</si>
  <si>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</si>
  <si>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</si>
  <si>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</si>
  <si>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</si>
  <si>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</si>
  <si>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</si>
  <si>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</si>
  <si>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</si>
  <si>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</si>
  <si>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</si>
  <si>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</si>
  <si>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</si>
  <si>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</si>
  <si>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</si>
  <si>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</si>
  <si>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</si>
  <si>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</si>
  <si>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</si>
  <si>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</si>
  <si>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</si>
  <si>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</si>
  <si>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</si>
  <si>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</si>
  <si>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</si>
  <si>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</si>
  <si>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</si>
  <si>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</si>
  <si>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</si>
  <si>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</si>
  <si>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</si>
  <si>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</si>
  <si>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</si>
  <si>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</si>
  <si>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</si>
  <si>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</si>
  <si>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</si>
  <si>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</si>
  <si>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</si>
  <si>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</si>
  <si>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</si>
  <si>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</si>
  <si>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</si>
  <si>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</si>
  <si>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</si>
  <si>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</si>
  <si>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</si>
  <si>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</si>
  <si>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</si>
  <si>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</si>
  <si>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</si>
  <si>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</si>
  <si>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</si>
  <si>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</si>
  <si>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</si>
  <si>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</si>
  <si>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</si>
  <si>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</si>
  <si>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</si>
  <si>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</si>
  <si>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</si>
  <si>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</si>
  <si>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</si>
  <si>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</si>
  <si>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</si>
  <si>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</si>
  <si>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</si>
  <si>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</si>
  <si>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</si>
  <si>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</si>
  <si>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</si>
  <si>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</si>
  <si>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</si>
  <si>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</si>
  <si>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</si>
  <si>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</si>
  <si>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</si>
  <si>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</si>
  <si>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</si>
  <si>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</si>
  <si>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</si>
  <si>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</si>
  <si>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</si>
  <si>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</si>
  <si>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</si>
  <si>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</si>
  <si>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</si>
  <si>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</si>
  <si>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</si>
  <si>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</si>
  <si>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</si>
  <si>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</si>
  <si>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</si>
  <si>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</si>
  <si>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</si>
  <si>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</si>
  <si>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</si>
  <si>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</si>
  <si>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</si>
  <si>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</si>
  <si>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</si>
  <si>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</si>
  <si>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</si>
  <si>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</si>
  <si>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</si>
  <si>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</si>
  <si>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</si>
  <si>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</si>
  <si>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</si>
  <si>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</si>
  <si>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</si>
  <si>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</si>
  <si>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</si>
  <si>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</si>
  <si>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</si>
  <si>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</si>
  <si>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</si>
  <si>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</si>
  <si>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</si>
  <si>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</si>
  <si>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</si>
  <si>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</si>
  <si>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</si>
  <si>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</si>
  <si>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</si>
  <si>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</si>
  <si>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</si>
  <si>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</si>
  <si>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</si>
  <si>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</si>
  <si>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</si>
  <si>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</si>
  <si>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</si>
  <si>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</si>
  <si>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</si>
  <si>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</si>
  <si>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</si>
  <si>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</si>
  <si>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</si>
  <si>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</si>
  <si>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</si>
  <si>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</si>
  <si>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</si>
  <si>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</si>
  <si>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</si>
  <si>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</si>
  <si>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</si>
  <si>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</si>
  <si>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</si>
  <si>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</si>
  <si>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</si>
  <si>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</si>
  <si>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</si>
  <si>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</si>
  <si>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</si>
  <si>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</si>
  <si>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</si>
  <si>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</si>
  <si>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</si>
  <si>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</si>
  <si>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</si>
  <si>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</si>
  <si>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</si>
  <si>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</si>
  <si>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</si>
  <si>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</si>
  <si>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</si>
  <si>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</si>
  <si>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</si>
  <si>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</si>
  <si>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</si>
  <si>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</si>
  <si>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</si>
  <si>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</si>
  <si>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</si>
  <si>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</si>
  <si>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</si>
  <si>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</si>
  <si>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</si>
  <si>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</si>
  <si>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</si>
  <si>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</si>
  <si>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</si>
  <si>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</si>
  <si>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</si>
  <si>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</si>
  <si>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</si>
  <si>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</si>
  <si>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</si>
  <si>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</si>
  <si>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</si>
  <si>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</si>
  <si>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</si>
  <si>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</si>
  <si>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</si>
  <si>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</si>
  <si>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</si>
  <si>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</si>
  <si>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</si>
  <si>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</si>
  <si>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</si>
  <si>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</si>
  <si>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</si>
  <si>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</si>
  <si>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</si>
  <si>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</si>
  <si>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</si>
  <si>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</si>
  <si>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</si>
  <si>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</si>
  <si>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</si>
  <si>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</si>
  <si>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</si>
  <si>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</si>
  <si>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</si>
  <si>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</si>
  <si>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</si>
  <si>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</si>
  <si>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</si>
  <si>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</si>
  <si>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</si>
  <si>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</si>
  <si>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</si>
  <si>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</si>
  <si>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</si>
  <si>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</si>
  <si>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</si>
  <si>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</si>
  <si>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</si>
  <si>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</si>
  <si>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</si>
  <si>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</si>
  <si>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</si>
  <si>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</si>
  <si>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</si>
  <si>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</si>
  <si>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</si>
  <si>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</si>
  <si>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</si>
  <si>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</si>
  <si>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</si>
  <si>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</si>
  <si>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</si>
  <si>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</si>
  <si>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</si>
  <si>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</si>
  <si>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</si>
  <si>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</si>
  <si>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</si>
  <si>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</si>
  <si>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</si>
  <si>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</si>
  <si>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</si>
  <si>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</si>
  <si>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</si>
  <si>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</si>
  <si>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</si>
  <si>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</si>
  <si>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</si>
  <si>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</si>
  <si>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</si>
  <si>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</si>
  <si>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</si>
  <si>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</si>
  <si>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</si>
  <si>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</si>
  <si>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</si>
  <si>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</si>
  <si>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</si>
  <si>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</si>
  <si>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</si>
  <si>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</si>
  <si>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</si>
  <si>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</si>
  <si>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</si>
  <si>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</si>
  <si>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</si>
  <si>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</si>
  <si>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</si>
  <si>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</si>
  <si>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</si>
  <si>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</si>
  <si>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</si>
  <si>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</si>
  <si>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</si>
  <si>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</si>
  <si>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</si>
  <si>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</si>
  <si>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</si>
  <si>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</si>
  <si>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</si>
  <si>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</si>
  <si>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</si>
  <si>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</si>
  <si>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</si>
  <si>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</si>
  <si>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</si>
  <si>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</si>
  <si>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</si>
  <si>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</si>
  <si>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</si>
  <si>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</si>
  <si>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</si>
  <si>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</si>
  <si>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</si>
  <si>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</si>
  <si>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</si>
  <si>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</si>
  <si>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</si>
  <si>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</si>
  <si>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</si>
  <si>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</si>
  <si>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</si>
  <si>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</si>
  <si>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</si>
  <si>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</si>
  <si>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</si>
  <si>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</si>
  <si>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</si>
  <si>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</si>
  <si>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</si>
  <si>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</si>
  <si>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</si>
  <si>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</si>
  <si>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</si>
  <si>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</si>
  <si>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</si>
  <si>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</si>
  <si>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</si>
  <si>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</si>
  <si>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</si>
  <si>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</si>
  <si>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</si>
  <si>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</si>
  <si>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</si>
  <si>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</si>
  <si>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</si>
  <si>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</si>
  <si>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</si>
  <si>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</si>
  <si>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</si>
  <si>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</si>
  <si>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</si>
  <si>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</si>
  <si>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</si>
  <si>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</si>
  <si>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</si>
  <si>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</si>
  <si>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</si>
  <si>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</si>
  <si>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</si>
  <si>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</si>
  <si>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</si>
  <si>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</si>
  <si>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</si>
  <si>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</si>
  <si>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</si>
  <si>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</si>
  <si>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</si>
  <si>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</si>
  <si>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</si>
  <si>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</si>
  <si>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</si>
  <si>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</si>
  <si>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</si>
  <si>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</si>
  <si>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</si>
  <si>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</si>
  <si>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</si>
  <si>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</si>
  <si>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</si>
  <si>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</si>
  <si>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</si>
  <si>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</si>
  <si>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</si>
  <si>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</si>
  <si>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</si>
  <si>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</si>
  <si>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</si>
  <si>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</si>
  <si>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</si>
  <si>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</si>
  <si>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</si>
  <si>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</si>
  <si>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</si>
  <si>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</si>
  <si>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</si>
  <si>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</si>
  <si>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</si>
  <si>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</si>
  <si>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</si>
  <si>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</si>
  <si>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</si>
  <si>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</si>
  <si>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</si>
  <si>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</si>
  <si>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</si>
  <si>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</si>
  <si>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</si>
  <si>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</si>
  <si>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</si>
  <si>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</si>
  <si>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</si>
  <si>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</si>
  <si>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</si>
  <si>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</si>
  <si>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</si>
  <si>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</si>
  <si>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</si>
  <si>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</si>
  <si>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</si>
  <si>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</si>
  <si>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</si>
  <si>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</si>
  <si>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</si>
  <si>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</si>
  <si>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</si>
  <si>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</si>
  <si>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</si>
  <si>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</si>
  <si>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</si>
  <si>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</si>
  <si>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</si>
  <si>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</si>
  <si>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</si>
  <si>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</si>
  <si>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</si>
  <si>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</si>
  <si>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</si>
  <si>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</si>
  <si>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</si>
  <si>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</si>
  <si>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</si>
  <si>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</si>
  <si>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</si>
  <si>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</si>
  <si>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</si>
  <si>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</si>
  <si>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</si>
  <si>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</si>
  <si>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</si>
  <si>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</si>
  <si>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</si>
  <si>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</si>
  <si>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</si>
  <si>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</si>
  <si>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</si>
  <si>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</si>
  <si>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</si>
  <si>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</si>
  <si>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</si>
  <si>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</si>
  <si>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</si>
  <si>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</si>
  <si>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</si>
  <si>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</si>
  <si>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</si>
  <si>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</si>
  <si>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</si>
  <si>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</si>
  <si>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</si>
  <si>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</si>
  <si>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</si>
  <si>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</si>
  <si>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</si>
  <si>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</si>
  <si>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</si>
  <si>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</si>
  <si>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</si>
  <si>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</si>
  <si>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</si>
  <si>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</si>
  <si>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</si>
  <si>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</si>
  <si>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</si>
  <si>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</si>
  <si>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</si>
  <si>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</si>
  <si>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</si>
  <si>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</si>
  <si>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</si>
  <si>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</si>
  <si>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</si>
  <si>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</si>
  <si>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</si>
  <si>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</si>
  <si>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</si>
  <si>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</si>
  <si>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</si>
  <si>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</si>
  <si>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</si>
  <si>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</si>
  <si>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</si>
  <si>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</si>
  <si>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</si>
  <si>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</si>
  <si>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</si>
  <si>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</si>
  <si>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</si>
  <si>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</si>
  <si>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</si>
  <si>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</si>
  <si>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</si>
  <si>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</si>
  <si>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</si>
  <si>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</si>
  <si>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</si>
  <si>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</si>
  <si>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</si>
  <si>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</si>
  <si>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</si>
  <si>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</si>
  <si>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</si>
  <si>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</si>
  <si>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</si>
  <si>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</si>
  <si>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</si>
  <si>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</si>
  <si>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</si>
  <si>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</si>
  <si>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</si>
  <si>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</si>
  <si>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</si>
  <si>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</si>
  <si>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</si>
  <si>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</si>
  <si>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</si>
  <si>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</si>
  <si>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</si>
  <si>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</si>
  <si>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</si>
  <si>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</si>
  <si>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</si>
  <si>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</si>
  <si>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</si>
  <si>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</si>
  <si>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</si>
  <si>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</si>
  <si>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</si>
  <si>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</si>
  <si>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</si>
  <si>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</si>
  <si>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</si>
  <si>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</si>
  <si>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</si>
  <si>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</si>
  <si>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</si>
  <si>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</si>
  <si>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</si>
  <si>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</si>
  <si>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</si>
  <si>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</si>
  <si>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</si>
  <si>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</si>
  <si>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</si>
  <si>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</si>
  <si>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</si>
  <si>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</si>
  <si>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</si>
  <si>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</si>
  <si>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</si>
  <si>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</si>
  <si>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</si>
  <si>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</si>
  <si>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</si>
  <si>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</si>
  <si>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</si>
  <si>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</si>
  <si>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</si>
  <si>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</si>
  <si>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</si>
  <si>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</si>
  <si>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</si>
  <si>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</si>
  <si>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</si>
  <si>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</si>
  <si>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</si>
  <si>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</si>
  <si>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</si>
  <si>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</si>
  <si>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</si>
  <si>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</si>
  <si>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</si>
  <si>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</si>
  <si>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</si>
  <si>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</si>
  <si>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</si>
  <si>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</si>
  <si>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</si>
  <si>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</si>
  <si>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</si>
  <si>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</si>
  <si>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</si>
  <si>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</si>
  <si>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</si>
  <si>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</si>
  <si>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</si>
  <si>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</si>
  <si>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</si>
  <si>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</si>
  <si>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</si>
  <si>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</si>
  <si>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</si>
  <si>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</si>
  <si>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</si>
  <si>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</si>
  <si>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</si>
  <si>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</si>
  <si>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</si>
  <si>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</si>
  <si>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</si>
  <si>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</si>
  <si>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</si>
  <si>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</si>
  <si>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</si>
  <si>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</si>
  <si>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</si>
  <si>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</si>
  <si>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</si>
  <si>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</si>
  <si>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</si>
  <si>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</si>
  <si>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</si>
  <si>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</si>
  <si>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</si>
  <si>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</si>
  <si>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</si>
  <si>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</si>
  <si>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</si>
  <si>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</si>
  <si>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</si>
  <si>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</si>
  <si>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</si>
  <si>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</si>
  <si>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</si>
  <si>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</si>
  <si>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</si>
  <si>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</si>
  <si>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</si>
  <si>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</si>
  <si>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</si>
  <si>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</si>
  <si>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</si>
  <si>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</si>
  <si>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</si>
  <si>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</si>
  <si>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</si>
  <si>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</si>
  <si>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</si>
  <si>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</si>
  <si>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</si>
  <si>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</si>
  <si>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</si>
  <si>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</si>
  <si>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</si>
  <si>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</si>
  <si>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</si>
  <si>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</si>
  <si>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</si>
  <si>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</si>
  <si>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</si>
  <si>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</si>
  <si>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</si>
  <si>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</si>
  <si>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</si>
  <si>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</si>
  <si>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</si>
  <si>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</si>
  <si>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</si>
  <si>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</si>
  <si>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</si>
  <si>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</si>
  <si>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</si>
  <si>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</si>
  <si>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</si>
  <si>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</si>
  <si>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</si>
  <si>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</si>
  <si>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</si>
  <si>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</si>
  <si>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</si>
  <si>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</si>
  <si>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</si>
  <si>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</si>
  <si>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</si>
  <si>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</si>
  <si>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</si>
  <si>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</si>
  <si>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</si>
  <si>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</si>
  <si>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</si>
  <si>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</si>
  <si>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</si>
  <si>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</si>
  <si>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</si>
  <si>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</si>
  <si>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</si>
  <si>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</si>
  <si>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</si>
  <si>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</si>
  <si>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</si>
  <si>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</si>
  <si>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</si>
  <si>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</si>
  <si>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</si>
  <si>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</si>
  <si>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</si>
  <si>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</si>
  <si>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</si>
  <si>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</si>
  <si>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</si>
  <si>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</si>
  <si>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</si>
  <si>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</si>
  <si>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</si>
  <si>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</si>
  <si>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</si>
  <si>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</si>
  <si>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</si>
  <si>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</si>
  <si>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</si>
  <si>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</si>
  <si>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</si>
  <si>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</si>
  <si>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</si>
  <si>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</si>
  <si>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</si>
  <si>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</si>
  <si>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</si>
  <si>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</si>
  <si>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</si>
  <si>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</si>
  <si>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</si>
  <si>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</si>
  <si>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</si>
  <si>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</si>
  <si>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</si>
  <si>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</si>
  <si>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</si>
  <si>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</si>
  <si>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</si>
  <si>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</si>
  <si>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</si>
  <si>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</si>
  <si>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</si>
  <si>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</si>
  <si>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</si>
  <si>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</si>
  <si>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</si>
  <si>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</si>
  <si>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</si>
  <si>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</si>
  <si>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</si>
  <si>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</si>
  <si>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</si>
  <si>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</si>
  <si>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</si>
  <si>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</si>
  <si>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</si>
  <si>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</si>
  <si>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</si>
  <si>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</si>
  <si>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</si>
  <si>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</si>
  <si>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</si>
  <si>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</si>
  <si>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</si>
  <si>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</si>
  <si>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</si>
  <si>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</si>
  <si>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</si>
  <si>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</si>
  <si>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</si>
  <si>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</si>
  <si>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</si>
  <si>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</si>
  <si>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</si>
  <si>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</si>
  <si>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</si>
  <si>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</si>
  <si>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</si>
  <si>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</si>
  <si>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</si>
  <si>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</si>
  <si>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</si>
  <si>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</si>
  <si>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</si>
  <si>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</si>
  <si>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</si>
  <si>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</si>
  <si>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</si>
  <si>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</si>
  <si>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</si>
  <si>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</si>
  <si>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</si>
  <si>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</si>
  <si>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</si>
  <si>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</si>
  <si>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</si>
  <si>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</si>
  <si>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</si>
  <si>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</si>
  <si>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</si>
  <si>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</si>
  <si>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</si>
  <si>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</si>
  <si>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</si>
  <si>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</si>
  <si>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</si>
  <si>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</si>
  <si>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</si>
  <si>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</si>
  <si>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</si>
  <si>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</si>
  <si>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</si>
  <si>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</si>
  <si>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</si>
  <si>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</si>
  <si>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</si>
  <si>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</si>
  <si>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</si>
  <si>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</si>
  <si>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</si>
  <si>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</si>
  <si>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</si>
  <si>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</si>
  <si>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</si>
  <si>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</si>
  <si>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</si>
  <si>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</si>
  <si>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</si>
  <si>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</si>
  <si>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</si>
  <si>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</si>
  <si>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</si>
  <si>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</si>
  <si>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</si>
  <si>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</si>
  <si>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</si>
  <si>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</si>
  <si>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</si>
  <si>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</si>
  <si>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</si>
  <si>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</si>
  <si>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</si>
  <si>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</si>
  <si>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</si>
  <si>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</si>
  <si>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</si>
  <si>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</si>
  <si>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</si>
  <si>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</si>
  <si>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</si>
  <si>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</si>
  <si>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</si>
  <si>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</si>
  <si>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</si>
  <si>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</si>
  <si>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</si>
  <si>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</si>
  <si>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</si>
  <si>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</si>
  <si>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</si>
  <si>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</si>
  <si>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</si>
  <si>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</si>
  <si>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</si>
  <si>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</si>
  <si>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</si>
  <si>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</si>
  <si>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</si>
  <si>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</si>
  <si>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</si>
  <si>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</si>
  <si>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</si>
  <si>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</si>
  <si>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</si>
  <si>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</si>
  <si>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</si>
  <si>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</si>
  <si>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</si>
  <si>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</si>
  <si>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</si>
  <si>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</si>
  <si>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</si>
  <si>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</si>
  <si>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</si>
  <si>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</si>
  <si>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</si>
  <si>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</si>
  <si>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</si>
  <si>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</si>
  <si>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</si>
  <si>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</si>
  <si>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</si>
  <si>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</si>
  <si>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</si>
  <si>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</si>
  <si>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</si>
  <si>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</si>
  <si>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</si>
  <si>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</si>
  <si>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</si>
  <si>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</si>
  <si>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</si>
  <si>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</si>
  <si>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</si>
  <si>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</si>
  <si>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</si>
  <si>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</si>
  <si>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</si>
  <si>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</si>
  <si>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</si>
  <si>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</si>
  <si>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</si>
  <si>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</si>
  <si>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</si>
  <si>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</si>
  <si>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</si>
  <si>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</si>
  <si>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</si>
  <si>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</si>
  <si>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</si>
  <si>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</si>
  <si>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</si>
  <si>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</si>
  <si>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</si>
  <si>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</si>
  <si>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</si>
  <si>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</si>
  <si>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</si>
  <si>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</si>
  <si>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</si>
  <si>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</si>
  <si>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</si>
  <si>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</si>
  <si>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</si>
  <si>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</si>
  <si>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</si>
  <si>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</si>
  <si>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</si>
  <si>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</si>
  <si>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</si>
  <si>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</si>
  <si>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</si>
  <si>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</si>
  <si>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</si>
  <si>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</si>
  <si>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</si>
  <si>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</si>
  <si>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</si>
  <si>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</si>
  <si>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</si>
  <si>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</si>
  <si>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</si>
  <si>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</si>
  <si>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</si>
  <si>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</si>
  <si>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</si>
  <si>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</si>
  <si>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</si>
  <si>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</si>
  <si>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</si>
  <si>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</si>
  <si>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</si>
  <si>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</si>
  <si>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</si>
  <si>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</si>
  <si>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</si>
  <si>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</si>
  <si>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</si>
  <si>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</si>
  <si>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</si>
  <si>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</si>
  <si>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</si>
  <si>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</si>
  <si>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</si>
  <si>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</si>
  <si>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</si>
  <si>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</si>
  <si>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</si>
  <si>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</si>
  <si>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</si>
  <si>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</si>
  <si>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</si>
  <si>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</si>
  <si>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</si>
  <si>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</si>
  <si>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</si>
  <si>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</si>
  <si>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</si>
  <si>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</si>
  <si>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</si>
  <si>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</si>
  <si>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</si>
  <si>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</si>
  <si>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</si>
  <si>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</si>
  <si>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</si>
  <si>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</si>
  <si>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</si>
  <si>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</si>
  <si>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</si>
  <si>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</si>
  <si>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</si>
  <si>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</si>
  <si>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</si>
  <si>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</si>
  <si>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</si>
  <si>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</si>
  <si>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</si>
  <si>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</si>
  <si>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</si>
  <si>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</si>
  <si>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</si>
  <si>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</si>
  <si>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</si>
  <si>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</si>
  <si>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</si>
  <si>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</si>
  <si>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</si>
  <si>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</si>
  <si>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</si>
  <si>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</si>
  <si>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</si>
  <si>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</si>
  <si>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</si>
  <si>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</si>
  <si>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</si>
  <si>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</si>
  <si>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</si>
  <si>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</si>
  <si>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</si>
  <si>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</si>
  <si>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</si>
  <si>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</si>
  <si>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</si>
  <si>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</si>
  <si>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</si>
  <si>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</si>
  <si>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</si>
  <si>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</si>
  <si>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</si>
  <si>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</si>
  <si>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</si>
  <si>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</si>
  <si>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</si>
  <si>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</si>
  <si>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</si>
  <si>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</si>
  <si>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</si>
  <si>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</si>
  <si>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</si>
  <si>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</si>
  <si>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</si>
  <si>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</si>
  <si>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</si>
  <si>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</si>
  <si>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</si>
  <si>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</si>
  <si>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</si>
  <si>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</si>
  <si>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</si>
  <si>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</si>
  <si>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</si>
  <si>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</si>
  <si>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</si>
  <si>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</si>
  <si>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</si>
  <si>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</si>
  <si>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</si>
  <si>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</si>
  <si>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</si>
  <si>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</si>
  <si>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</si>
  <si>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</si>
  <si>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</si>
  <si>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</si>
  <si>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</si>
  <si>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</si>
  <si>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</si>
  <si>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</si>
  <si>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</si>
  <si>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</si>
  <si>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</si>
  <si>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</si>
  <si>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</si>
  <si>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</si>
  <si>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</si>
  <si>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</si>
  <si>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</si>
  <si>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</si>
  <si>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</si>
  <si>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</si>
  <si>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</si>
  <si>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</si>
  <si>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</si>
  <si>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</si>
  <si>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</si>
  <si>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</si>
  <si>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</si>
  <si>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</si>
  <si>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</si>
  <si>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</si>
  <si>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</si>
  <si>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</si>
  <si>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</si>
  <si>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</si>
  <si>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</si>
  <si>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</si>
  <si>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</si>
  <si>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</si>
  <si>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</si>
  <si>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</si>
  <si>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</si>
  <si>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</si>
  <si>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</si>
  <si>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</si>
  <si>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</si>
  <si>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</si>
  <si>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</si>
  <si>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</si>
  <si>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</si>
  <si>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</si>
  <si>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</si>
  <si>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</si>
  <si>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</si>
  <si>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</si>
  <si>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</si>
  <si>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</si>
  <si>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</si>
  <si>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</si>
  <si>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</si>
  <si>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</si>
  <si>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</si>
  <si>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</si>
  <si>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</si>
  <si>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</si>
  <si>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</si>
  <si>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</si>
  <si>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</si>
  <si>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</si>
  <si>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</si>
  <si>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</si>
  <si>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</si>
  <si>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</si>
  <si>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</si>
  <si>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</si>
  <si>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</si>
  <si>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</si>
  <si>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</si>
  <si>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</si>
  <si>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</si>
  <si>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</si>
  <si>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</si>
  <si>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</si>
  <si>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</si>
  <si>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</si>
  <si>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</si>
  <si>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</si>
  <si>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</si>
  <si>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</si>
  <si>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</si>
  <si>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</si>
  <si>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</si>
  <si>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</si>
  <si>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</si>
  <si>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</si>
  <si>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</si>
  <si>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</si>
  <si>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</si>
  <si>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</si>
  <si>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</si>
  <si>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</si>
  <si>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</si>
  <si>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</si>
  <si>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</si>
  <si>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</si>
  <si>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</si>
  <si>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</si>
  <si>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</si>
  <si>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</si>
  <si>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</si>
  <si>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</si>
  <si>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</si>
  <si>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</si>
  <si>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</si>
  <si>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</si>
  <si>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</si>
  <si>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</si>
  <si>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</si>
  <si>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</si>
  <si>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</si>
  <si>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</si>
  <si>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</si>
  <si>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</si>
  <si>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</si>
  <si>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</si>
  <si>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</si>
  <si>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</si>
  <si>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</si>
  <si>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</si>
  <si>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</si>
  <si>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</si>
  <si>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</si>
  <si>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</si>
  <si>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</si>
  <si>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</si>
  <si>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</si>
  <si>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</si>
  <si>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</si>
  <si>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</si>
  <si>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</si>
  <si>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</si>
  <si>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</si>
  <si>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</si>
  <si>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</si>
  <si>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</si>
  <si>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</si>
  <si>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</si>
  <si>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</si>
  <si>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</si>
  <si>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</si>
  <si>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</si>
  <si>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</si>
  <si>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</si>
  <si>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</si>
  <si>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</si>
  <si>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</si>
  <si>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</si>
  <si>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</si>
  <si>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</si>
  <si>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</si>
  <si>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</si>
  <si>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</si>
  <si>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</si>
  <si>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</si>
  <si>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</si>
  <si>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</si>
  <si>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</si>
  <si>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</si>
  <si>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</si>
  <si>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</si>
  <si>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</si>
  <si>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</si>
  <si>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</si>
  <si>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</si>
  <si>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</si>
  <si>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</si>
  <si>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</si>
  <si>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</si>
  <si>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</si>
  <si>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</si>
  <si>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</si>
  <si>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</si>
  <si>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</si>
  <si>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</si>
  <si>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</si>
  <si>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</si>
  <si>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</si>
  <si>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</si>
  <si>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</si>
  <si>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</si>
  <si>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</si>
  <si>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</si>
  <si>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</si>
  <si>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</si>
  <si>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</si>
  <si>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</si>
  <si>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</si>
  <si>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</si>
  <si>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</si>
  <si>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</si>
  <si>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</si>
  <si>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</si>
  <si>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</si>
  <si>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</si>
  <si>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</si>
  <si>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</si>
  <si>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</si>
  <si>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</si>
  <si>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</si>
  <si>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</si>
  <si>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</si>
  <si>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</si>
  <si>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</si>
  <si>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</si>
  <si>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</si>
  <si>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</si>
  <si>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</si>
  <si>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</si>
  <si>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</si>
  <si>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</si>
  <si>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</si>
  <si>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</si>
  <si>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</si>
  <si>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</si>
  <si>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</si>
  <si>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</si>
  <si>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</si>
  <si>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</si>
  <si>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</si>
  <si>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</si>
  <si>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</si>
  <si>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</si>
  <si>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</si>
  <si>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</si>
  <si>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</si>
  <si>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</si>
  <si>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</si>
  <si>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</si>
  <si>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</si>
  <si>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</si>
  <si>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</si>
  <si>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</si>
  <si>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</si>
  <si>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</si>
  <si>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</si>
  <si>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</si>
  <si>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</si>
  <si>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</si>
  <si>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</si>
  <si>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</si>
  <si>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</si>
  <si>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</si>
  <si>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</si>
  <si>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</si>
  <si>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</si>
  <si>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</si>
  <si>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</si>
  <si>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</si>
  <si>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</si>
  <si>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</si>
  <si>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</si>
  <si>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</si>
  <si>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</si>
  <si>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</si>
  <si>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</si>
  <si>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</si>
  <si>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</si>
  <si>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</si>
  <si>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</si>
  <si>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</si>
  <si>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</si>
  <si>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</si>
  <si>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</si>
  <si>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</si>
  <si>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</si>
  <si>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</si>
  <si>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</si>
  <si>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</si>
  <si>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</si>
  <si>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</si>
  <si>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</si>
  <si>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</si>
  <si>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</si>
  <si>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</si>
  <si>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</si>
  <si>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</si>
  <si>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</si>
  <si>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</si>
  <si>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</si>
  <si>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</si>
  <si>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</si>
  <si>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</si>
  <si>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</si>
  <si>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</si>
  <si>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</si>
  <si>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</si>
  <si>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</si>
  <si>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</si>
  <si>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</si>
  <si>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</si>
  <si>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</si>
  <si>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</si>
  <si>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</si>
  <si>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</si>
  <si>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</si>
  <si>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</si>
  <si>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</si>
  <si>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</si>
  <si>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</si>
  <si>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</si>
  <si>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</si>
  <si>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</si>
  <si>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</si>
  <si>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</si>
  <si>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</si>
  <si>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</si>
  <si>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</si>
  <si>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</si>
  <si>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</si>
  <si>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</si>
  <si>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</si>
  <si>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</si>
  <si>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</si>
  <si>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</si>
  <si>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</si>
  <si>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</si>
  <si>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</si>
  <si>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</si>
  <si>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</si>
  <si>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</si>
  <si>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</si>
  <si>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</si>
  <si>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</si>
  <si>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</si>
  <si>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</si>
  <si>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</si>
  <si>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</si>
  <si>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</si>
  <si>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</si>
  <si>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</si>
  <si>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</si>
  <si>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</si>
  <si>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</si>
  <si>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</si>
  <si>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</si>
  <si>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</si>
  <si>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</si>
  <si>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</si>
  <si>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</si>
  <si>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</si>
  <si>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</si>
  <si>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</si>
  <si>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</si>
  <si>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</si>
  <si>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</si>
  <si>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</si>
  <si>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</si>
  <si>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</si>
  <si>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</si>
  <si>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</si>
  <si>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</si>
  <si>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</si>
  <si>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</si>
  <si>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</si>
  <si>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</si>
  <si>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</si>
  <si>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</si>
  <si>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</si>
  <si>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</si>
  <si>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</si>
  <si>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</si>
  <si>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</si>
  <si>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</si>
  <si>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</si>
  <si>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</si>
  <si>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</si>
  <si>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</si>
  <si>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</si>
  <si>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</si>
  <si>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</si>
  <si>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</si>
  <si>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</si>
  <si>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</si>
  <si>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</si>
  <si>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</si>
  <si>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</si>
  <si>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</si>
  <si>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</si>
  <si>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</si>
  <si>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</si>
  <si>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</si>
  <si>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</si>
  <si>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</si>
  <si>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</si>
  <si>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</si>
  <si>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</si>
  <si>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</si>
  <si>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</si>
  <si>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</si>
  <si>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</si>
  <si>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</si>
  <si>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</si>
  <si>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</si>
  <si>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</si>
  <si>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</si>
  <si>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</si>
  <si>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</si>
  <si>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</si>
  <si>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</si>
  <si>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</si>
  <si>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</si>
  <si>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</si>
  <si>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</si>
  <si>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</si>
  <si>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</si>
  <si>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</si>
  <si>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</si>
  <si>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</si>
  <si>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</si>
  <si>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</si>
  <si>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</si>
  <si>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</si>
  <si>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</si>
  <si>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</si>
  <si>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</si>
  <si>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</si>
  <si>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</si>
  <si>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</si>
  <si>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</si>
  <si>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</si>
  <si>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</si>
  <si>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</si>
  <si>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</si>
  <si>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</si>
  <si>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</si>
  <si>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</si>
  <si>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</si>
  <si>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</si>
  <si>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</si>
  <si>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</si>
  <si>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</si>
  <si>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</si>
  <si>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</si>
  <si>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</si>
  <si>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</si>
  <si>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</si>
  <si>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</si>
  <si>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</si>
  <si>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</si>
  <si>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</si>
  <si>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</si>
  <si>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</si>
  <si>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</si>
  <si>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</si>
  <si>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</si>
  <si>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</si>
  <si>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</si>
  <si>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</si>
  <si>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</si>
  <si>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</si>
  <si>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</si>
  <si>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</si>
  <si>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</si>
  <si>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</si>
  <si>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</si>
  <si>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</si>
  <si>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</si>
  <si>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</si>
  <si>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</si>
  <si>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</si>
  <si>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</si>
  <si>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</si>
  <si>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</si>
  <si>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</si>
  <si>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</si>
  <si>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</si>
  <si>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</si>
  <si>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</si>
  <si>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</si>
  <si>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</si>
  <si>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</si>
  <si>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</si>
  <si>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</si>
  <si>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</si>
  <si>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</si>
  <si>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</si>
  <si>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</si>
  <si>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</si>
  <si>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</si>
  <si>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</si>
  <si>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</si>
  <si>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</si>
  <si>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</si>
  <si>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</si>
  <si>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</si>
  <si>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</si>
  <si>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</si>
  <si>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</si>
  <si>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</si>
  <si>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</si>
  <si>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</si>
  <si>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</si>
  <si>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</si>
  <si>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</si>
  <si>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</si>
  <si>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</si>
  <si>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</si>
  <si>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</si>
  <si>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</si>
  <si>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</si>
  <si>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</si>
  <si>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</si>
  <si>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</si>
  <si>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</si>
  <si>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</si>
  <si>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</si>
  <si>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</si>
  <si>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</si>
  <si>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</si>
  <si>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</si>
  <si>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</si>
  <si>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</si>
  <si>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</si>
  <si>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</si>
  <si>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</si>
  <si>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</si>
  <si>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</si>
  <si>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</si>
  <si>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</si>
  <si>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</si>
  <si>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</si>
  <si>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</si>
  <si>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</si>
  <si>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</si>
  <si>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</si>
  <si>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</si>
  <si>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</si>
  <si>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</si>
  <si>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</si>
  <si>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</si>
  <si>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</si>
  <si>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</si>
  <si>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</si>
  <si>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</si>
  <si>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</si>
  <si>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</si>
  <si>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</si>
  <si>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</si>
  <si>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</si>
  <si>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</si>
  <si>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</si>
  <si>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</si>
  <si>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</si>
  <si>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</si>
  <si>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</si>
  <si>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</si>
  <si>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</si>
  <si>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</si>
  <si>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</si>
  <si>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</si>
  <si>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</si>
  <si>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</si>
  <si>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</si>
  <si>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</si>
  <si>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</si>
  <si>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</si>
  <si>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</si>
  <si>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</si>
  <si>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</si>
  <si>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</si>
  <si>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</si>
  <si>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</si>
  <si>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</si>
  <si>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</si>
  <si>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</si>
  <si>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</si>
  <si>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</si>
  <si>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</si>
  <si>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</si>
  <si>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</si>
  <si>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</si>
  <si>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</si>
  <si>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</si>
  <si>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</si>
  <si>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</si>
  <si>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</si>
  <si>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</si>
  <si>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</si>
  <si>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</si>
  <si>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</si>
  <si>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</si>
  <si>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</si>
  <si>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</si>
  <si>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</si>
  <si>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</si>
  <si>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</si>
  <si>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</si>
  <si>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</si>
  <si>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</si>
  <si>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</si>
  <si>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</si>
  <si>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</si>
  <si>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</si>
  <si>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</si>
  <si>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</si>
  <si>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</si>
  <si>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</si>
  <si>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</si>
  <si>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</si>
  <si>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</si>
  <si>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</si>
  <si>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</si>
  <si>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</si>
  <si>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</si>
  <si>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</si>
  <si>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</si>
  <si>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</si>
  <si>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</si>
  <si>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</si>
  <si>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</si>
  <si>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</si>
  <si>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</si>
  <si>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</si>
  <si>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</si>
  <si>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</si>
  <si>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</si>
  <si>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</si>
  <si>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</si>
  <si>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</si>
  <si>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</si>
  <si>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</si>
  <si>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</si>
  <si>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</si>
  <si>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</si>
  <si>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</si>
  <si>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</si>
  <si>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</si>
  <si>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</si>
  <si>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</si>
  <si>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</si>
  <si>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</si>
  <si>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</si>
  <si>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</si>
  <si>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</si>
  <si>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</si>
  <si>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</si>
  <si>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</si>
  <si>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</si>
  <si>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</si>
  <si>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</si>
  <si>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</si>
  <si>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</si>
  <si>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</si>
  <si>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</si>
  <si>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</si>
  <si>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</si>
  <si>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</si>
  <si>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</si>
  <si>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</si>
  <si>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</si>
  <si>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</si>
  <si>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</si>
  <si>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</si>
  <si>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</si>
  <si>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</si>
  <si>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</si>
  <si>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</si>
  <si>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</si>
  <si>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</si>
  <si>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</si>
  <si>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</si>
  <si>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</si>
  <si>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</si>
  <si>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</si>
  <si>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</si>
  <si>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</si>
  <si>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</si>
  <si>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</si>
  <si>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</si>
  <si>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</si>
  <si>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</si>
  <si>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</si>
  <si>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</si>
  <si>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</si>
  <si>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</si>
  <si>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</si>
  <si>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</si>
  <si>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</si>
  <si>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</si>
  <si>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</si>
  <si>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</si>
  <si>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</si>
  <si>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</si>
  <si>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</si>
  <si>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</si>
  <si>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</si>
  <si>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</si>
  <si>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</si>
  <si>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</si>
  <si>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</si>
  <si>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</si>
  <si>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</si>
  <si>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</si>
  <si>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</si>
  <si>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</si>
  <si>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</si>
  <si>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</si>
  <si>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</si>
  <si>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</si>
  <si>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</si>
  <si>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</si>
  <si>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</si>
  <si>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</si>
  <si>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</si>
  <si>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</si>
  <si>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</si>
  <si>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</si>
  <si>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</si>
  <si>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</si>
  <si>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</si>
  <si>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</si>
  <si>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</si>
  <si>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</si>
  <si>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</si>
  <si>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</si>
  <si>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</si>
  <si>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</si>
  <si>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</si>
  <si>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</si>
  <si>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</si>
  <si>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</si>
  <si>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</si>
  <si>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</si>
  <si>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</si>
  <si>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</si>
  <si>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</si>
  <si>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</si>
  <si>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</si>
  <si>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</si>
  <si>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</si>
  <si>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</si>
  <si>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</si>
  <si>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</si>
  <si>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</si>
  <si>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</si>
  <si>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</si>
  <si>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</si>
  <si>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</si>
  <si>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</si>
  <si>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</si>
  <si>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</si>
  <si>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</si>
  <si>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</si>
  <si>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</si>
  <si>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</si>
  <si>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</si>
  <si>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</si>
  <si>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</si>
  <si>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</si>
  <si>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</si>
  <si>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</si>
  <si>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</si>
  <si>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</si>
  <si>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</si>
  <si>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</si>
  <si>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</si>
  <si>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</si>
  <si>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</si>
  <si>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</si>
  <si>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</si>
  <si>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</si>
  <si>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</si>
  <si>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</si>
  <si>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</si>
  <si>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</si>
  <si>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</si>
  <si>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</si>
  <si>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</si>
  <si>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</si>
  <si>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</si>
  <si>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</si>
  <si>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</si>
  <si>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</si>
  <si>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</si>
  <si>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</si>
  <si>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</si>
  <si>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</si>
  <si>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</si>
  <si>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</si>
  <si>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</si>
  <si>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</si>
  <si>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</si>
  <si>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</si>
  <si>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</si>
  <si>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</si>
  <si>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</si>
  <si>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</si>
  <si>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</si>
  <si>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</si>
  <si>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</si>
  <si>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</si>
  <si>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</si>
  <si>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</si>
  <si>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</si>
  <si>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</si>
  <si>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</si>
  <si>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</si>
  <si>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</si>
  <si>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</si>
  <si>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</si>
  <si>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</si>
  <si>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</si>
  <si>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</si>
  <si>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</si>
  <si>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</si>
  <si>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</si>
  <si>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</si>
  <si>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</si>
  <si>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</si>
  <si>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</si>
  <si>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</si>
  <si>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</si>
  <si>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</si>
  <si>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</si>
  <si>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</si>
  <si>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</si>
  <si>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</si>
  <si>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</si>
  <si>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</si>
  <si>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</si>
  <si>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</si>
  <si>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</si>
  <si>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</si>
  <si>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</si>
  <si>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</si>
  <si>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</si>
  <si>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</si>
  <si>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</si>
  <si>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</si>
  <si>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</si>
  <si>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</si>
  <si>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</si>
  <si>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</si>
  <si>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</si>
  <si>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</si>
  <si>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</si>
  <si>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</si>
  <si>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</si>
  <si>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</si>
  <si>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</si>
  <si>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</si>
  <si>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</si>
  <si>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</si>
  <si>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</si>
  <si>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</si>
  <si>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</si>
  <si>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</si>
  <si>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</si>
  <si>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</si>
  <si>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</si>
  <si>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</si>
  <si>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</si>
  <si>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</si>
  <si>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</si>
  <si>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</si>
  <si>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</si>
  <si>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</si>
  <si>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</si>
  <si>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</si>
  <si>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</si>
  <si>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</si>
  <si>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</si>
  <si>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</si>
  <si>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</si>
  <si>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</si>
  <si>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</si>
  <si>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</si>
  <si>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</si>
  <si>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</si>
  <si>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</si>
  <si>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</si>
  <si>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</si>
  <si>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</si>
  <si>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</si>
  <si>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</si>
  <si>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</si>
  <si>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</si>
  <si>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</si>
  <si>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</si>
  <si>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</si>
  <si>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</si>
  <si>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</si>
  <si>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</si>
  <si>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</si>
  <si>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</si>
  <si>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</si>
  <si>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</si>
  <si>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</si>
  <si>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</si>
  <si>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</si>
  <si>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</si>
  <si>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</si>
  <si>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</si>
  <si>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</si>
  <si>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</si>
  <si>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</si>
  <si>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</si>
  <si>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</si>
  <si>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</si>
  <si>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</si>
  <si>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</si>
  <si>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</si>
  <si>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</si>
  <si>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</si>
  <si>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</si>
  <si>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</si>
  <si>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</si>
  <si>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</si>
  <si>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</si>
  <si>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</si>
  <si>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</si>
  <si>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</si>
  <si>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</si>
  <si>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</si>
  <si>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</si>
  <si>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</si>
  <si>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</si>
  <si>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</si>
  <si>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</si>
  <si>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</si>
  <si>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</si>
  <si>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</si>
  <si>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</si>
  <si>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</si>
  <si>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</si>
  <si>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</si>
  <si>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</si>
  <si>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</si>
  <si>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</si>
  <si>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</si>
  <si>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</si>
  <si>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</si>
  <si>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</si>
  <si>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</si>
  <si>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</si>
  <si>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</si>
  <si>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</si>
  <si>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</si>
  <si>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</si>
  <si>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</si>
  <si>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</si>
  <si>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</si>
  <si>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</si>
  <si>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</si>
  <si>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</si>
  <si>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</si>
  <si>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</si>
  <si>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</si>
  <si>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</si>
  <si>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</si>
  <si>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</si>
  <si>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</si>
  <si>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</si>
  <si>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</si>
  <si>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</si>
  <si>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</si>
  <si>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</si>
  <si>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</si>
  <si>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</si>
  <si>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</si>
  <si>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</si>
  <si>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</si>
  <si>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</si>
  <si>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</si>
  <si>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</si>
  <si>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</si>
  <si>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</si>
  <si>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</si>
  <si>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</si>
  <si>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</si>
  <si>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</si>
  <si>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</si>
  <si>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</si>
  <si>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</si>
  <si>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</si>
  <si>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</si>
  <si>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</si>
  <si>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</si>
  <si>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</si>
  <si>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</si>
  <si>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</si>
  <si>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</si>
  <si>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</si>
  <si>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</si>
  <si>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</si>
  <si>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</si>
  <si>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</si>
  <si>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</si>
  <si>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</si>
  <si>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</si>
  <si>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</si>
  <si>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</si>
  <si>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</si>
  <si>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</si>
  <si>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</si>
  <si>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</si>
  <si>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</si>
  <si>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</si>
  <si>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</si>
  <si>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</si>
  <si>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</si>
  <si>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</si>
  <si>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</si>
  <si>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</si>
  <si>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</si>
  <si>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</si>
  <si>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</si>
  <si>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</si>
  <si>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</si>
  <si>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</si>
  <si>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</si>
  <si>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</si>
  <si>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</si>
  <si>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</si>
  <si>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</si>
  <si>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</si>
  <si>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</si>
  <si>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</si>
  <si>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</si>
  <si>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</si>
  <si>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</si>
  <si>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</si>
  <si>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</si>
  <si>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</si>
  <si>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</si>
  <si>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</si>
  <si>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</si>
  <si>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</si>
  <si>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</si>
  <si>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</si>
  <si>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</si>
  <si>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</si>
  <si>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</si>
  <si>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</si>
  <si>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</si>
  <si>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</si>
  <si>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</si>
  <si>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</si>
  <si>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</si>
  <si>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</si>
  <si>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</si>
  <si>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</si>
  <si>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</si>
  <si>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</si>
  <si>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</si>
  <si>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</si>
  <si>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</si>
  <si>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</si>
  <si>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</si>
  <si>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</si>
  <si>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</si>
  <si>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</si>
  <si>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</si>
  <si>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</si>
  <si>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</si>
  <si>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</si>
  <si>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</si>
  <si>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</si>
  <si>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</si>
  <si>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</si>
  <si>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</si>
  <si>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</si>
  <si>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</si>
  <si>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</si>
  <si>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</si>
  <si>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</si>
  <si>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</si>
  <si>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</si>
  <si>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</si>
  <si>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</si>
  <si>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</si>
  <si>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</si>
  <si>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</si>
  <si>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</si>
  <si>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</si>
  <si>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</si>
  <si>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</si>
  <si>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</si>
  <si>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</si>
  <si>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</si>
  <si>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</si>
  <si>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</si>
  <si>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</si>
  <si>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</si>
  <si>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</si>
  <si>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</si>
  <si>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</si>
  <si>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</si>
  <si>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</si>
  <si>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</si>
  <si>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</si>
  <si>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</si>
  <si>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</si>
  <si>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</si>
  <si>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</si>
  <si>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</si>
  <si>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</si>
  <si>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</si>
  <si>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</si>
  <si>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</si>
  <si>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</si>
  <si>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</si>
  <si>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</si>
  <si>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</si>
  <si>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</si>
  <si>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</si>
  <si>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</si>
  <si>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</si>
  <si>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</si>
  <si>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</si>
  <si>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</si>
  <si>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</si>
  <si>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</si>
  <si>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</si>
  <si>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</si>
  <si>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</si>
  <si>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</si>
  <si>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</si>
  <si>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</si>
  <si>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</si>
  <si>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</si>
  <si>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</si>
  <si>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</si>
  <si>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</si>
  <si>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</si>
  <si>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</si>
  <si>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</si>
  <si>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</si>
  <si>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</si>
  <si>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</si>
  <si>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</si>
  <si>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</si>
  <si>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</si>
  <si>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</si>
  <si>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</si>
  <si>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</si>
  <si>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</si>
  <si>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</si>
  <si>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</si>
  <si>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</si>
  <si>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</si>
  <si>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</si>
  <si>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</si>
  <si>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</si>
  <si>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</si>
  <si>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</si>
  <si>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</si>
  <si>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</si>
  <si>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</si>
  <si>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</si>
  <si>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</si>
  <si>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</si>
  <si>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</si>
  <si>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</si>
  <si>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</si>
  <si>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</si>
  <si>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</si>
  <si>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</si>
  <si>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</si>
  <si>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</si>
  <si>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</si>
  <si>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</si>
  <si>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</si>
  <si>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</si>
  <si>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</si>
  <si>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</si>
  <si>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</si>
  <si>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</si>
  <si>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</si>
  <si>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</si>
  <si>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</si>
  <si>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</si>
  <si>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</si>
  <si>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</si>
  <si>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</si>
  <si>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</si>
  <si>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</si>
  <si>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</si>
  <si>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</si>
  <si>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</si>
  <si>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</si>
  <si>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</si>
  <si>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</si>
  <si>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</si>
  <si>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</si>
  <si>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</si>
  <si>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</si>
  <si>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</si>
  <si>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</si>
  <si>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</si>
  <si>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</si>
  <si>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</si>
  <si>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</si>
  <si>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</si>
  <si>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</si>
  <si>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</si>
  <si>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</si>
  <si>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</si>
  <si>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</si>
  <si>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</si>
  <si>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</si>
  <si>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</si>
  <si>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</si>
  <si>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</si>
  <si>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</si>
  <si>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</si>
  <si>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</si>
  <si>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</si>
  <si>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</si>
  <si>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</si>
  <si>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</si>
  <si>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</si>
  <si>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</si>
  <si>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</si>
  <si>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</si>
  <si>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</si>
  <si>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</si>
  <si>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</si>
  <si>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</si>
  <si>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</si>
  <si>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</si>
  <si>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</si>
  <si>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</si>
  <si>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</si>
  <si>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</si>
  <si>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</si>
  <si>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</si>
  <si>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</si>
  <si>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</si>
  <si>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</si>
  <si>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</si>
  <si>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</si>
  <si>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</si>
  <si>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</si>
  <si>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</si>
  <si>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</si>
  <si>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</si>
  <si>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</si>
  <si>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</si>
  <si>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</si>
  <si>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</si>
  <si>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</si>
  <si>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</si>
  <si>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</si>
  <si>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</si>
  <si>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</si>
  <si>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</si>
  <si>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</si>
  <si>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</si>
  <si>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</si>
  <si>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</si>
  <si>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</si>
  <si>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</si>
  <si>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</si>
  <si>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</si>
  <si>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</si>
  <si>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</si>
  <si>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</si>
  <si>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</si>
  <si>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</si>
  <si>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</si>
  <si>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</si>
  <si>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</si>
  <si>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</si>
  <si>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</si>
  <si>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</si>
  <si>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</si>
  <si>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</si>
  <si>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</si>
  <si>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</si>
  <si>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</si>
  <si>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</si>
  <si>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</si>
  <si>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</si>
  <si>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</si>
  <si>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</si>
  <si>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</si>
  <si>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</si>
  <si>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</si>
  <si>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</si>
  <si>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</si>
  <si>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</si>
  <si>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</si>
  <si>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</si>
  <si>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</si>
  <si>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</si>
  <si>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</si>
  <si>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</si>
  <si>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</si>
  <si>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</si>
  <si>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</si>
  <si>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</si>
  <si>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</si>
  <si>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</si>
  <si>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</si>
  <si>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</si>
  <si>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</si>
  <si>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</si>
  <si>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</si>
  <si>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</si>
  <si>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</si>
  <si>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</si>
  <si>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</si>
  <si>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</si>
  <si>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</si>
  <si>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</si>
  <si>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</si>
  <si>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</si>
  <si>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</si>
  <si>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</si>
  <si>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</si>
  <si>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</si>
  <si>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</si>
  <si>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</si>
  <si>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</si>
  <si>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</si>
  <si>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</si>
  <si>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</si>
  <si>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</si>
  <si>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</si>
  <si>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</si>
  <si>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</si>
  <si>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</si>
  <si>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</si>
  <si>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</si>
  <si>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</si>
  <si>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</si>
  <si>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</si>
  <si>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</si>
  <si>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</si>
  <si>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</si>
  <si>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</si>
  <si>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</si>
  <si>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</si>
  <si>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</si>
  <si>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</si>
  <si>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</si>
  <si>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</si>
  <si>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</si>
  <si>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</si>
  <si>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</si>
  <si>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</si>
  <si>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</si>
  <si>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</si>
  <si>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</si>
  <si>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</si>
  <si>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</si>
  <si>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</si>
  <si>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</si>
  <si>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</si>
  <si>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</si>
  <si>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</si>
  <si>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</si>
  <si>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</si>
  <si>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</si>
  <si>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</si>
  <si>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</si>
  <si>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</si>
  <si>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</si>
  <si>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</si>
  <si>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</si>
  <si>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</si>
  <si>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</si>
  <si>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</si>
  <si>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</si>
  <si>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</si>
  <si>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</si>
  <si>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</si>
  <si>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</si>
  <si>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</si>
  <si>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</si>
  <si>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</si>
  <si>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</si>
  <si>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</si>
  <si>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</si>
  <si>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</si>
  <si>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</si>
  <si>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</si>
  <si>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</si>
  <si>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</si>
  <si>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</si>
  <si>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</si>
  <si>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</si>
  <si>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</si>
  <si>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</si>
  <si>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</si>
  <si>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</si>
  <si>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</si>
  <si>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</si>
  <si>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</si>
  <si>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</si>
  <si>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</si>
  <si>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</si>
  <si>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</si>
  <si>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</si>
  <si>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</si>
  <si>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</si>
  <si>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</si>
  <si>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</si>
  <si>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</si>
  <si>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</si>
  <si>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</si>
  <si>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</si>
  <si>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</si>
  <si>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</si>
  <si>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</si>
  <si>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</si>
  <si>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</si>
  <si>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</si>
  <si>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</si>
  <si>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</si>
  <si>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</si>
  <si>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</si>
  <si>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</si>
  <si>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</si>
  <si>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</si>
  <si>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</si>
  <si>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</si>
  <si>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</si>
  <si>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</si>
  <si>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</si>
  <si>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</si>
  <si>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</si>
  <si>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</si>
  <si>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</si>
  <si>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</si>
  <si>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</si>
  <si>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</si>
  <si>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</si>
  <si>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</si>
  <si>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</si>
  <si>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</si>
  <si>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</si>
  <si>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</si>
  <si>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</si>
  <si>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</si>
  <si>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</si>
  <si>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</si>
  <si>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</si>
  <si>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</si>
  <si>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</si>
  <si>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</si>
  <si>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</si>
  <si>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</si>
  <si>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</si>
  <si>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</si>
  <si>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</si>
  <si>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</si>
  <si>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</si>
  <si>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</si>
  <si>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</si>
  <si>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</si>
  <si>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</si>
  <si>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</si>
  <si>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</si>
  <si>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</si>
  <si>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</si>
  <si>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</si>
  <si>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</si>
  <si>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</si>
  <si>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</si>
  <si>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</si>
  <si>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</si>
  <si>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</si>
  <si>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</si>
  <si>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</si>
  <si>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</si>
  <si>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</si>
  <si>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</si>
  <si>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</si>
  <si>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</si>
  <si>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</si>
  <si>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</si>
  <si>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</si>
  <si>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</si>
  <si>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</si>
  <si>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</si>
  <si>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</si>
  <si>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</si>
  <si>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</si>
  <si>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</si>
  <si>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</si>
  <si>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</si>
  <si>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</si>
  <si>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</si>
  <si>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</si>
  <si>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</si>
  <si>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</si>
  <si>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</si>
  <si>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</si>
  <si>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</si>
  <si>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</si>
  <si>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</si>
  <si>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</si>
  <si>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</si>
  <si>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</si>
  <si>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</si>
  <si>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</si>
  <si>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</si>
  <si>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</si>
  <si>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</si>
  <si>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</si>
  <si>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</si>
  <si>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</si>
  <si>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</si>
  <si>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</si>
  <si>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</si>
  <si>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</si>
  <si>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</si>
  <si>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</si>
  <si>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</si>
  <si>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</si>
  <si>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</si>
  <si>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</si>
  <si>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</si>
  <si>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</si>
  <si>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</si>
  <si>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</si>
  <si>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</si>
  <si>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</si>
  <si>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</si>
  <si>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</si>
  <si>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</si>
  <si>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</si>
  <si>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</si>
  <si>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</si>
  <si>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</si>
  <si>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</si>
  <si>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</si>
  <si>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</si>
  <si>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</si>
  <si>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</si>
  <si>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</si>
  <si>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</si>
  <si>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</si>
  <si>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</si>
  <si>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</si>
  <si>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</si>
  <si>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</si>
  <si>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</si>
  <si>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</si>
  <si>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</si>
  <si>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</si>
  <si>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</si>
  <si>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</si>
  <si>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</si>
  <si>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</si>
  <si>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</si>
  <si>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</si>
  <si>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</si>
  <si>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</si>
  <si>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</si>
  <si>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</si>
  <si>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</si>
  <si>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</si>
  <si>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</si>
  <si>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</si>
  <si>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</si>
  <si>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</si>
  <si>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</si>
  <si>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</si>
  <si>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</si>
  <si>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</si>
  <si>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</si>
  <si>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</si>
  <si>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</si>
  <si>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</si>
  <si>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</si>
  <si>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</si>
  <si>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</si>
  <si>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</si>
  <si>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</si>
  <si>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</si>
  <si>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</si>
  <si>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</si>
  <si>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</si>
  <si>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</si>
  <si>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</si>
  <si>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</si>
  <si>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</si>
  <si>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</si>
  <si>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</si>
  <si>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</si>
  <si>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</si>
  <si>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</si>
  <si>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</si>
  <si>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</si>
  <si>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</si>
  <si>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</si>
  <si>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</si>
  <si>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</si>
  <si>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</si>
  <si>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</si>
  <si>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</si>
  <si>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</si>
  <si>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</si>
  <si>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</si>
  <si>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</si>
  <si>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</si>
  <si>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</si>
  <si>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</si>
  <si>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</si>
  <si>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</si>
  <si>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</si>
  <si>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</si>
  <si>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</si>
  <si>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</si>
  <si>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</si>
  <si>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</si>
  <si>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</si>
  <si>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</si>
  <si>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</si>
  <si>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</si>
  <si>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</si>
  <si>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</si>
  <si>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</si>
  <si>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</si>
  <si>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</si>
  <si>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</si>
  <si>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</si>
  <si>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</si>
  <si>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</si>
  <si>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</si>
  <si>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</si>
  <si>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</si>
  <si>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</si>
  <si>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</si>
  <si>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</si>
  <si>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</si>
  <si>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</si>
  <si>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</si>
  <si>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</si>
  <si>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</si>
  <si>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</si>
  <si>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</si>
  <si>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</si>
  <si>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</si>
  <si>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</si>
  <si>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</si>
  <si>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</si>
  <si>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</si>
  <si>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</si>
  <si>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</si>
  <si>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</si>
  <si>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</si>
  <si>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</si>
  <si>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</si>
  <si>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</si>
  <si>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</si>
  <si>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</si>
  <si>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</si>
  <si>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</si>
  <si>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</si>
  <si>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</si>
  <si>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</si>
  <si>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</si>
  <si>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</si>
  <si>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</si>
  <si>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</si>
  <si>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</si>
  <si>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</si>
  <si>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</si>
  <si>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</si>
  <si>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</si>
  <si>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</si>
  <si>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</si>
  <si>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</si>
  <si>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</si>
  <si>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</si>
  <si>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</si>
  <si>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</si>
  <si>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</si>
  <si>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</si>
  <si>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</si>
  <si>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</si>
  <si>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</si>
  <si>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</si>
  <si>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</si>
  <si>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</si>
  <si>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</si>
  <si>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</si>
  <si>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</si>
  <si>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</si>
  <si>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</si>
  <si>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</si>
  <si>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</si>
  <si>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</si>
  <si>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</si>
  <si>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</si>
  <si>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</si>
  <si>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</si>
  <si>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</si>
  <si>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</si>
  <si>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</si>
  <si>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</si>
  <si>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</si>
  <si>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</si>
  <si>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</si>
  <si>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</si>
  <si>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</si>
  <si>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</si>
  <si>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</si>
  <si>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</si>
  <si>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</si>
  <si>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</si>
  <si>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</si>
  <si>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</si>
  <si>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</si>
  <si>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</si>
  <si>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</si>
  <si>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</si>
  <si>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</si>
  <si>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</si>
  <si>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</si>
  <si>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</si>
  <si>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</si>
  <si>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</si>
  <si>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</si>
  <si>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</si>
  <si>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</si>
  <si>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</si>
  <si>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</si>
  <si>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</si>
  <si>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</si>
  <si>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</si>
  <si>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</si>
  <si>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</si>
  <si>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</si>
  <si>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</si>
  <si>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</si>
  <si>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</si>
  <si>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</si>
  <si>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</si>
  <si>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</si>
  <si>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</si>
  <si>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</si>
  <si>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</si>
  <si>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</si>
  <si>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</si>
  <si>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</si>
  <si>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</si>
  <si>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</si>
  <si>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</si>
  <si>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</si>
  <si>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</si>
  <si>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</si>
  <si>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</si>
  <si>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</si>
  <si>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</si>
  <si>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</si>
  <si>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</si>
  <si>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</si>
  <si>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</si>
  <si>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</si>
  <si>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</si>
  <si>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</si>
  <si>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</si>
  <si>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</si>
  <si>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</si>
  <si>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</si>
  <si>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</si>
  <si>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</si>
  <si>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</si>
  <si>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</si>
  <si>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</si>
  <si>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</si>
  <si>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</si>
  <si>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</si>
  <si>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</si>
  <si>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</si>
  <si>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</si>
  <si>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</si>
  <si>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</si>
  <si>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</si>
  <si>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</si>
  <si>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</si>
  <si>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</si>
  <si>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</si>
  <si>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</si>
  <si>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</si>
  <si>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</si>
  <si>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</si>
  <si>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</si>
  <si>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</si>
  <si>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</si>
  <si>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</si>
  <si>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</si>
  <si>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</si>
  <si>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</si>
  <si>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</si>
  <si>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</si>
  <si>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</si>
  <si>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</si>
  <si>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</si>
  <si>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</si>
  <si>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</si>
  <si>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</si>
  <si>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</si>
  <si>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</si>
  <si>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</si>
  <si>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</si>
  <si>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</si>
  <si>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</si>
  <si>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</si>
  <si>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</si>
  <si>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</si>
  <si>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</si>
  <si>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</si>
  <si>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</si>
  <si>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</si>
  <si>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</si>
  <si>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</si>
  <si>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</si>
  <si>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</si>
  <si>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</si>
  <si>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</si>
  <si>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</si>
  <si>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</si>
  <si>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</si>
  <si>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</si>
  <si>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</si>
  <si>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</si>
  <si>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</si>
  <si>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</si>
  <si>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</si>
  <si>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</si>
  <si>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</si>
  <si>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</si>
  <si>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</si>
  <si>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</si>
  <si>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</si>
  <si>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</si>
  <si>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</si>
  <si>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</si>
  <si>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</si>
  <si>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</si>
  <si>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</si>
  <si>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</si>
  <si>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</si>
  <si>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</si>
  <si>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</si>
  <si>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</si>
  <si>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</si>
  <si>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</si>
  <si>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</si>
  <si>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</si>
  <si>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</si>
  <si>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</si>
  <si>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</si>
  <si>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</si>
  <si>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</si>
  <si>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</si>
  <si>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</si>
  <si>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</si>
  <si>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</si>
  <si>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</si>
  <si>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</si>
  <si>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</si>
  <si>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</si>
  <si>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</si>
  <si>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</si>
  <si>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</si>
  <si>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</si>
  <si>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</si>
  <si>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</si>
  <si>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</si>
  <si>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</si>
  <si>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</si>
  <si>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</si>
  <si>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</si>
  <si>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</si>
  <si>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</si>
  <si>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</si>
  <si>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</si>
  <si>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</si>
  <si>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</si>
  <si>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</si>
  <si>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</si>
  <si>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</si>
  <si>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</si>
  <si>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</si>
  <si>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</si>
  <si>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</si>
  <si>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</si>
  <si>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</si>
  <si>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</si>
  <si>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</si>
  <si>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</si>
  <si>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</si>
  <si>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</si>
  <si>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</si>
  <si>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</si>
  <si>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</si>
  <si>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</si>
  <si>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</si>
  <si>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</si>
  <si>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</si>
  <si>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</si>
  <si>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</si>
  <si>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</si>
  <si>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</si>
  <si>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</si>
  <si>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</si>
  <si>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</si>
  <si>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</si>
  <si>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</si>
  <si>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</si>
  <si>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</si>
  <si>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</si>
  <si>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</si>
  <si>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</si>
  <si>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</si>
  <si>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</si>
  <si>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</si>
  <si>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</si>
  <si>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</si>
  <si>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</si>
  <si>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</si>
  <si>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</si>
  <si>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</si>
  <si>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</si>
  <si>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</si>
  <si>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</si>
  <si>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</si>
  <si>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</si>
  <si>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</si>
  <si>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</si>
  <si>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</si>
  <si>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</si>
  <si>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</si>
  <si>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</si>
  <si>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</si>
  <si>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</si>
  <si>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</si>
  <si>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</si>
  <si>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</si>
  <si>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</si>
  <si>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</si>
  <si>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</si>
  <si>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</si>
  <si>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</si>
  <si>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</si>
  <si>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</si>
  <si>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</si>
  <si>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</si>
  <si>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</si>
  <si>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</si>
  <si>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</si>
  <si>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</si>
  <si>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</si>
  <si>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</si>
  <si>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</si>
  <si>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</si>
  <si>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</si>
  <si>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</si>
  <si>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</si>
  <si>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</si>
  <si>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</si>
  <si>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</si>
  <si>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</si>
  <si>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</si>
  <si>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</si>
  <si>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</si>
  <si>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</si>
  <si>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</si>
  <si>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</si>
  <si>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</si>
  <si>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</si>
  <si>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</si>
  <si>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</si>
  <si>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</si>
  <si>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</si>
  <si>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</si>
  <si>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</si>
  <si>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</si>
  <si>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</si>
  <si>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</si>
  <si>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</si>
  <si>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</si>
  <si>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</si>
  <si>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</si>
  <si>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</si>
  <si>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</si>
  <si>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</si>
  <si>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</si>
  <si>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</si>
  <si>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</si>
  <si>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</si>
  <si>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</si>
  <si>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</si>
  <si>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</si>
  <si>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</si>
  <si>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</si>
  <si>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</si>
  <si>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</si>
  <si>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</si>
  <si>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</si>
  <si>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</si>
  <si>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</si>
  <si>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</si>
  <si>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</si>
  <si>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</si>
  <si>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</si>
  <si>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</si>
  <si>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</si>
  <si>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</si>
  <si>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</si>
  <si>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</si>
  <si>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</si>
  <si>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</si>
  <si>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</si>
  <si>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</si>
  <si>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</si>
  <si>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</si>
  <si>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</si>
  <si>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</si>
  <si>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</si>
  <si>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</si>
  <si>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</si>
  <si>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</si>
  <si>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</si>
  <si>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</si>
  <si>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</si>
  <si>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</si>
  <si>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</si>
  <si>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</si>
  <si>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</si>
  <si>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</si>
  <si>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</si>
  <si>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</si>
  <si>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</si>
  <si>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</si>
  <si>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</si>
  <si>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</si>
  <si>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</si>
  <si>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</si>
  <si>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</si>
  <si>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</si>
  <si>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</si>
  <si>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</si>
  <si>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</si>
  <si>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</si>
  <si>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</si>
  <si>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</si>
  <si>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</si>
  <si>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</si>
  <si>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</si>
  <si>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</si>
  <si>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</si>
  <si>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</si>
  <si>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</si>
  <si>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</si>
  <si>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</si>
  <si>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</si>
  <si>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</si>
  <si>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</si>
  <si>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</si>
  <si>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</si>
  <si>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</si>
  <si>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</si>
  <si>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</si>
  <si>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</si>
  <si>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</si>
  <si>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</si>
  <si>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</si>
  <si>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</si>
  <si>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</si>
  <si>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</si>
  <si>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</si>
  <si>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</si>
  <si>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</si>
  <si>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</si>
  <si>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</si>
  <si>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</si>
  <si>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</si>
  <si>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</si>
  <si>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</si>
  <si>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</si>
  <si>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</si>
  <si>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</si>
  <si>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</si>
  <si>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</si>
  <si>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</si>
  <si>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</si>
  <si>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</si>
  <si>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</si>
  <si>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</si>
  <si>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</si>
  <si>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</si>
  <si>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</si>
  <si>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</si>
  <si>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</si>
  <si>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</si>
  <si>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</si>
  <si>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</si>
  <si>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</si>
  <si>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</si>
  <si>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</si>
  <si>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</si>
  <si>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</si>
  <si>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</si>
  <si>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</si>
  <si>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</si>
  <si>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</si>
  <si>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</si>
  <si>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</si>
  <si>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</si>
  <si>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</si>
  <si>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</si>
  <si>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</si>
  <si>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</si>
  <si>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</si>
  <si>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</si>
  <si>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</si>
  <si>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</si>
  <si>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</si>
  <si>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</si>
  <si>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</si>
  <si>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</si>
  <si>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</si>
  <si>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</si>
  <si>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</si>
  <si>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</si>
  <si>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</si>
  <si>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</si>
  <si>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</si>
  <si>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</si>
  <si>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</si>
  <si>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</si>
  <si>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</si>
  <si>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</si>
  <si>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</si>
  <si>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</si>
  <si>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</si>
  <si>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</si>
  <si>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</si>
  <si>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</si>
  <si>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</si>
  <si>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</si>
  <si>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</si>
  <si>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</si>
  <si>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</si>
  <si>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</si>
  <si>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</si>
  <si>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</si>
  <si>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</si>
  <si>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</si>
  <si>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</si>
  <si>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</si>
  <si>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</si>
  <si>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</si>
  <si>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</si>
  <si>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</si>
  <si>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</si>
  <si>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</si>
  <si>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</si>
  <si>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</si>
  <si>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</si>
  <si>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</si>
  <si>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</si>
  <si>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</si>
  <si>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</si>
  <si>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</si>
  <si>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</si>
  <si>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</si>
  <si>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</si>
  <si>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</si>
  <si>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</si>
  <si>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</si>
  <si>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</si>
  <si>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</si>
  <si>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</si>
  <si>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</si>
  <si>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</si>
  <si>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</si>
  <si>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</si>
  <si>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</si>
  <si>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</si>
  <si>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</si>
  <si>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</si>
  <si>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</si>
  <si>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</si>
  <si>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</si>
  <si>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</si>
  <si>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</si>
  <si>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</si>
  <si>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</si>
  <si>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</si>
  <si>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</si>
  <si>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</si>
  <si>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</si>
  <si>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</si>
  <si>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</si>
  <si>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</si>
  <si>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</si>
  <si>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</si>
  <si>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</si>
  <si>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</si>
  <si>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</si>
  <si>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</si>
  <si>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</si>
  <si>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</si>
  <si>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</si>
  <si>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</si>
  <si>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</si>
  <si>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</si>
  <si>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</si>
  <si>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</si>
  <si>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</si>
  <si>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</si>
  <si>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</si>
  <si>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</si>
  <si>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</si>
  <si>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</si>
  <si>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</si>
  <si>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</si>
  <si>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</si>
  <si>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</si>
  <si>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</si>
  <si>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</si>
  <si>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</si>
  <si>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</si>
  <si>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</si>
  <si>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</si>
  <si>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</si>
  <si>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</si>
  <si>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</si>
  <si>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</si>
  <si>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</si>
  <si>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</si>
  <si>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</si>
  <si>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</si>
  <si>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</si>
  <si>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</si>
  <si>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</si>
  <si>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</si>
  <si>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</si>
  <si>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</si>
  <si>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</si>
  <si>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</si>
  <si>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</si>
  <si>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</si>
  <si>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</si>
  <si>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</si>
  <si>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</si>
  <si>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</si>
  <si>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</si>
  <si>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</si>
  <si>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</si>
  <si>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</si>
  <si>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</si>
  <si>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</si>
  <si>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</si>
  <si>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</si>
  <si>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</si>
  <si>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</si>
  <si>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</si>
  <si>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</si>
  <si>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</si>
  <si>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</si>
  <si>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</si>
  <si>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</si>
  <si>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</si>
  <si>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</si>
  <si>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</si>
  <si>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</si>
  <si>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</si>
  <si>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</si>
  <si>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</si>
  <si>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</si>
  <si>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</si>
  <si>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</si>
  <si>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</si>
  <si>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</si>
  <si>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</si>
  <si>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</si>
  <si>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</si>
  <si>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</si>
  <si>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</si>
  <si>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</si>
  <si>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</si>
  <si>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</si>
  <si>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</si>
  <si>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</si>
  <si>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</si>
  <si>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</si>
  <si>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</si>
  <si>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</si>
  <si>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</si>
  <si>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</si>
  <si>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</si>
  <si>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</si>
  <si>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</si>
  <si>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</si>
  <si>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</si>
  <si>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</si>
  <si>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</si>
  <si>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</si>
  <si>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</si>
  <si>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</si>
  <si>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</si>
  <si>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</si>
  <si>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</si>
  <si>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</si>
  <si>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</si>
  <si>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</si>
  <si>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</si>
  <si>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</si>
  <si>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</si>
  <si>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</si>
  <si>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</si>
  <si>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</si>
  <si>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</si>
  <si>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</si>
  <si>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</si>
  <si>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</si>
  <si>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</si>
  <si>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</si>
  <si>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</si>
  <si>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</si>
  <si>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</si>
  <si>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</si>
  <si>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</si>
  <si>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</si>
  <si>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</si>
  <si>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</si>
  <si>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</si>
  <si>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</si>
  <si>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</si>
  <si>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</si>
  <si>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</si>
  <si>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</si>
  <si>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</si>
  <si>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</si>
  <si>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</si>
  <si>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</si>
  <si>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</si>
  <si>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</si>
  <si>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</si>
  <si>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</si>
  <si>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</si>
  <si>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</si>
  <si>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</si>
  <si>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</si>
  <si>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</si>
  <si>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</si>
  <si>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</si>
  <si>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</si>
  <si>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</si>
  <si>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</si>
  <si>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</si>
  <si>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</si>
  <si>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</si>
  <si>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</si>
  <si>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</si>
  <si>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</si>
  <si>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</si>
  <si>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</si>
  <si>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</si>
  <si>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</si>
  <si>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</si>
  <si>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</si>
  <si>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</si>
  <si>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</si>
  <si>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</si>
  <si>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</si>
  <si>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</si>
  <si>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</si>
  <si>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</si>
  <si>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</si>
  <si>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</si>
  <si>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</si>
  <si>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</si>
  <si>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</si>
  <si>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</si>
  <si>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</si>
  <si>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</si>
  <si>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</si>
  <si>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</si>
  <si>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</si>
  <si>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</si>
  <si>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</si>
  <si>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</si>
  <si>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</si>
  <si>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</si>
  <si>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</si>
  <si>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</si>
  <si>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</si>
  <si>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</si>
  <si>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</si>
  <si>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</si>
  <si>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</si>
  <si>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</si>
  <si>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</si>
  <si>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</si>
  <si>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</si>
  <si>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</si>
  <si>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</si>
  <si>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</si>
  <si>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</si>
  <si>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</si>
  <si>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</si>
  <si>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</si>
  <si>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</si>
  <si>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</si>
  <si>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</si>
  <si>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</si>
  <si>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</si>
  <si>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</si>
  <si>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</si>
  <si>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</si>
  <si>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</si>
  <si>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</si>
  <si>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</si>
  <si>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</si>
  <si>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</si>
  <si>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</si>
  <si>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</si>
  <si>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</si>
  <si>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</si>
  <si>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</si>
  <si>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</si>
  <si>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</si>
  <si>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</si>
  <si>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</si>
  <si>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</si>
  <si>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</si>
  <si>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</si>
  <si>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</si>
  <si>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</si>
  <si>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</si>
  <si>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</si>
  <si>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</si>
  <si>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</si>
  <si>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</si>
  <si>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</si>
  <si>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</si>
  <si>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</si>
  <si>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</si>
  <si>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</si>
  <si>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</si>
  <si>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</si>
  <si>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</si>
  <si>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</si>
  <si>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</si>
  <si>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</si>
  <si>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</si>
  <si>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</si>
  <si>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</si>
  <si>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</si>
  <si>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</si>
  <si>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</si>
  <si>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</si>
  <si>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</si>
  <si>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</si>
  <si>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</si>
  <si>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</si>
  <si>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</si>
  <si>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</si>
  <si>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</si>
  <si>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</si>
  <si>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</si>
  <si>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</si>
  <si>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</si>
  <si>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</si>
  <si>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</si>
  <si>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</si>
  <si>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</si>
  <si>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</si>
  <si>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</si>
  <si>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</si>
  <si>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</si>
  <si>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</si>
  <si>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</si>
  <si>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</si>
  <si>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</si>
  <si>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</si>
  <si>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</si>
  <si>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</si>
  <si>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</si>
  <si>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</si>
  <si>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</si>
  <si>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</si>
  <si>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</si>
  <si>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</si>
  <si>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</si>
  <si>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</si>
  <si>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</si>
  <si>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</si>
  <si>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</si>
  <si>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</si>
  <si>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</si>
  <si>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</si>
  <si>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</si>
  <si>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</si>
  <si>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</si>
  <si>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</si>
  <si>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</si>
  <si>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</si>
  <si>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</si>
  <si>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</si>
  <si>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</si>
  <si>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</si>
  <si>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</si>
  <si>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</si>
  <si>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</si>
  <si>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</si>
  <si>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</si>
  <si>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</si>
  <si>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</si>
  <si>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</si>
  <si>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</si>
  <si>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</si>
  <si>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</si>
  <si>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</si>
  <si>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</si>
  <si>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</si>
  <si>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</si>
  <si>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</si>
  <si>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</si>
  <si>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</si>
  <si>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</si>
  <si>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</si>
  <si>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</si>
  <si>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</si>
  <si>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</si>
  <si>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</si>
  <si>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</si>
  <si>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</si>
  <si>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</si>
  <si>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</si>
  <si>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</si>
  <si>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</si>
  <si>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</si>
  <si>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</si>
  <si>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</si>
  <si>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</si>
  <si>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</si>
  <si>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</si>
  <si>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</si>
  <si>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</si>
  <si>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</si>
  <si>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</si>
  <si>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</si>
  <si>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</si>
  <si>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</si>
  <si>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</si>
  <si>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</si>
  <si>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</si>
  <si>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</si>
  <si>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</si>
  <si>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</si>
  <si>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</si>
  <si>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</si>
  <si>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</si>
  <si>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</si>
  <si>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</si>
  <si>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</si>
  <si>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</si>
  <si>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</si>
  <si>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</si>
  <si>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</si>
  <si>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</si>
  <si>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</si>
  <si>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</si>
  <si>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</si>
  <si>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</si>
  <si>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</si>
  <si>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</si>
  <si>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</si>
  <si>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</si>
  <si>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</si>
  <si>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</si>
  <si>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</si>
  <si>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</si>
  <si>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</si>
  <si>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</si>
  <si>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</si>
  <si>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</si>
  <si>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</si>
  <si>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</si>
  <si>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</si>
  <si>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</si>
  <si>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</si>
  <si>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</si>
  <si>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</si>
  <si>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</si>
  <si>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</si>
  <si>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</si>
  <si>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</si>
  <si>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</si>
  <si>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</si>
  <si>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</si>
  <si>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</si>
  <si>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</si>
  <si>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</si>
  <si>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</si>
  <si>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</si>
  <si>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</si>
  <si>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</si>
  <si>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</si>
  <si>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</si>
  <si>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</si>
  <si>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</si>
  <si>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</si>
  <si>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</si>
  <si>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</si>
  <si>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</si>
  <si>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</si>
  <si>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</si>
  <si>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</si>
  <si>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</si>
  <si>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</si>
  <si>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</si>
  <si>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</si>
  <si>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</si>
  <si>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</si>
  <si>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</si>
  <si>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</si>
  <si>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</si>
  <si>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</si>
  <si>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</si>
  <si>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</si>
  <si>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</si>
  <si>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</si>
  <si>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</si>
  <si>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</si>
  <si>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</si>
  <si>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</si>
  <si>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</si>
  <si>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</si>
  <si>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</si>
  <si>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</si>
  <si>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</si>
  <si>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</si>
  <si>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</si>
  <si>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</si>
  <si>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</si>
  <si>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</si>
  <si>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</si>
  <si>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</si>
  <si>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</si>
  <si>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</si>
  <si>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</si>
  <si>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</si>
  <si>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</si>
  <si>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</si>
  <si>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</si>
  <si>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</si>
  <si>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</si>
  <si>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</si>
  <si>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</si>
  <si>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</si>
  <si>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</si>
  <si>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</si>
  <si>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</si>
  <si>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</si>
  <si>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</si>
  <si>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</si>
  <si>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</si>
  <si>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</si>
  <si>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</si>
  <si>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</si>
  <si>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</si>
  <si>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</si>
  <si>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</si>
  <si>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</si>
  <si>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</si>
  <si>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</si>
  <si>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</si>
  <si>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</si>
  <si>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</si>
  <si>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</si>
  <si>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</si>
  <si>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</si>
  <si>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</si>
  <si>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</si>
  <si>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</si>
  <si>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</si>
  <si>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</si>
  <si>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</si>
  <si>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</si>
  <si>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</si>
  <si>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</si>
  <si>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</si>
  <si>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</si>
  <si>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</si>
  <si>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</si>
  <si>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</si>
  <si>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</si>
  <si>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</si>
  <si>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</si>
  <si>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</si>
  <si>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</si>
  <si>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</si>
  <si>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</si>
  <si>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</si>
  <si>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</si>
  <si>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</si>
  <si>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</si>
  <si>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</si>
  <si>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</si>
  <si>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</si>
  <si>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</si>
  <si>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</si>
  <si>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</si>
  <si>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</si>
  <si>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</si>
  <si>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</si>
  <si>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</si>
  <si>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</si>
  <si>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</si>
  <si>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</si>
  <si>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</si>
  <si>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</si>
  <si>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</si>
  <si>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</si>
  <si>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</si>
  <si>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</si>
  <si>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</si>
  <si>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</si>
  <si>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</si>
  <si>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</si>
  <si>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</si>
  <si>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</si>
  <si>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</si>
  <si>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</si>
  <si>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</si>
  <si>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</si>
  <si>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</si>
  <si>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</si>
  <si>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</si>
  <si>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</si>
  <si>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</si>
  <si>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</si>
  <si>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</si>
  <si>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</si>
  <si>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</si>
  <si>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</si>
  <si>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</si>
  <si>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</si>
  <si>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</si>
  <si>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</si>
  <si>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</si>
  <si>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</si>
  <si>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</si>
  <si>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</si>
  <si>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</si>
  <si>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</si>
  <si>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</si>
  <si>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</si>
  <si>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</si>
  <si>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</si>
  <si>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</si>
  <si>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</si>
  <si>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</si>
  <si>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</si>
  <si>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</si>
  <si>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</si>
  <si>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</si>
  <si>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</si>
  <si>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</si>
  <si>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</si>
  <si>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</si>
  <si>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</si>
  <si>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</si>
  <si>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</si>
  <si>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</si>
  <si>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</si>
  <si>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</si>
  <si>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</si>
  <si>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</si>
  <si>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</si>
  <si>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</si>
  <si>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</si>
  <si>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</si>
  <si>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</si>
  <si>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</si>
  <si>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</si>
  <si>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</si>
  <si>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</si>
  <si>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</si>
  <si>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</si>
  <si>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</si>
  <si>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</si>
  <si>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</si>
  <si>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</si>
  <si>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</si>
  <si>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</si>
  <si>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</si>
  <si>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</si>
  <si>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</si>
  <si>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</si>
  <si>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</si>
  <si>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</si>
  <si>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</si>
  <si>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</si>
  <si>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</si>
  <si>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</si>
  <si>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</si>
  <si>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</si>
  <si>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</si>
  <si>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</si>
  <si>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</si>
  <si>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</si>
  <si>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</si>
  <si>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</si>
  <si>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</si>
  <si>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</si>
  <si>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</si>
  <si>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</si>
  <si>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</si>
  <si>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</si>
  <si>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</si>
  <si>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</si>
  <si>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</si>
  <si>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</si>
  <si>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</si>
  <si>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</si>
  <si>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</si>
  <si>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</si>
  <si>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</si>
  <si>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</si>
  <si>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</si>
  <si>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</si>
  <si>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</si>
  <si>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</si>
  <si>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</si>
  <si>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</si>
  <si>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</si>
  <si>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</si>
  <si>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</si>
  <si>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</si>
  <si>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</si>
  <si>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</si>
  <si>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</si>
  <si>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</si>
  <si>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</si>
  <si>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</si>
  <si>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</si>
  <si>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</si>
  <si>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</si>
  <si>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</si>
  <si>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</si>
  <si>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</si>
  <si>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</si>
  <si>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</si>
  <si>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</si>
  <si>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</si>
  <si>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</si>
  <si>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</si>
  <si>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</si>
  <si>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</si>
  <si>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</si>
  <si>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</si>
  <si>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</si>
  <si>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</si>
  <si>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</si>
  <si>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</si>
  <si>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</si>
  <si>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</si>
  <si>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</si>
  <si>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</si>
  <si>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</si>
  <si>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</si>
  <si>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</si>
  <si>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</si>
  <si>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</si>
  <si>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</si>
  <si>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</si>
  <si>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</si>
  <si>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</si>
  <si>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</si>
  <si>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</si>
  <si>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</si>
  <si>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</si>
  <si>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</si>
  <si>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</si>
  <si>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</si>
  <si>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</si>
  <si>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</si>
  <si>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</si>
  <si>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</si>
  <si>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</si>
  <si>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</si>
  <si>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</si>
  <si>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</si>
  <si>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</si>
  <si>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</si>
  <si>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</si>
  <si>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</si>
  <si>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</si>
  <si>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</si>
  <si>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</si>
  <si>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</si>
  <si>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</si>
  <si>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</si>
  <si>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</si>
  <si>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</si>
  <si>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</si>
  <si>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</si>
  <si>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</si>
  <si>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</si>
  <si>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</si>
  <si>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</si>
  <si>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</si>
  <si>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</si>
  <si>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</si>
  <si>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</si>
  <si>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</si>
  <si>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</si>
  <si>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</si>
  <si>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</si>
  <si>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</si>
  <si>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</si>
  <si>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</si>
  <si>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</si>
  <si>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</si>
  <si>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</si>
  <si>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</si>
  <si>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</si>
  <si>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</si>
  <si>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</si>
  <si>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</si>
  <si>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</si>
  <si>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</si>
  <si>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</si>
  <si>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</si>
  <si>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</si>
  <si>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</si>
  <si>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</si>
  <si>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</si>
  <si>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</si>
  <si>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</si>
  <si>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</si>
  <si>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</si>
  <si>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</si>
  <si>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</si>
  <si>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</si>
  <si>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</si>
  <si>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</si>
  <si>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</si>
  <si>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</si>
  <si>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</si>
  <si>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</si>
  <si>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</si>
  <si>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</si>
  <si>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</si>
  <si>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</si>
  <si>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</si>
  <si>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</si>
  <si>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</si>
  <si>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</si>
  <si>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</si>
  <si>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</si>
  <si>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</si>
  <si>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</si>
  <si>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</si>
  <si>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</si>
  <si>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</si>
  <si>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</si>
  <si>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</si>
  <si>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</si>
  <si>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</si>
  <si>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</si>
  <si>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</si>
  <si>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</si>
  <si>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</si>
  <si>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</si>
  <si>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</si>
  <si>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</si>
  <si>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</si>
  <si>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</si>
  <si>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</si>
  <si>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</si>
  <si>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</si>
  <si>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</si>
  <si>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</si>
  <si>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</si>
  <si>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</si>
  <si>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</si>
  <si>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</si>
  <si>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</si>
  <si>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</si>
  <si>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</si>
  <si>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</si>
  <si>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</si>
  <si>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</si>
  <si>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</si>
  <si>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</si>
  <si>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</si>
  <si>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</si>
  <si>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</si>
  <si>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</si>
  <si>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</si>
  <si>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</si>
  <si>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</si>
  <si>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</si>
  <si>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</si>
  <si>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</si>
  <si>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</si>
  <si>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</si>
  <si>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</si>
  <si>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</si>
  <si>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</si>
  <si>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</si>
  <si>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</si>
  <si>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</si>
  <si>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</si>
  <si>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</si>
  <si>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</si>
  <si>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</si>
  <si>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</si>
  <si>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</si>
  <si>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</si>
  <si>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</si>
  <si>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</si>
  <si>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</si>
  <si>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</si>
  <si>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</si>
  <si>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</si>
  <si>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</si>
  <si>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</si>
  <si>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</si>
  <si>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</si>
  <si>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</si>
  <si>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</si>
  <si>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</si>
  <si>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</si>
  <si>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</si>
  <si>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</si>
  <si>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</si>
  <si>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</si>
  <si>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</si>
  <si>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</si>
  <si>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</si>
  <si>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</si>
  <si>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</si>
  <si>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</si>
  <si>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</si>
  <si>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</si>
  <si>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</si>
  <si>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</si>
  <si>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</si>
  <si>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</si>
  <si>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</si>
  <si>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</si>
  <si>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</si>
  <si>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</si>
  <si>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</si>
  <si>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</si>
  <si>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</si>
  <si>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</si>
  <si>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</si>
  <si>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</si>
  <si>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</si>
  <si>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</si>
  <si>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</si>
  <si>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</si>
  <si>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</si>
  <si>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</si>
  <si>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</si>
  <si>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</si>
  <si>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</si>
  <si>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</si>
  <si>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</si>
  <si>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</si>
  <si>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</si>
  <si>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</si>
  <si>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</si>
  <si>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</si>
  <si>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</si>
  <si>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</si>
  <si>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</si>
  <si>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</si>
  <si>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</si>
  <si>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</si>
  <si>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</si>
  <si>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</si>
  <si>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</si>
  <si>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</si>
  <si>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</si>
  <si>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</si>
  <si>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</si>
  <si>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</si>
  <si>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</si>
  <si>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</si>
  <si>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</si>
  <si>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</si>
  <si>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</si>
  <si>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</si>
  <si>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</si>
  <si>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</si>
  <si>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</si>
  <si>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</si>
  <si>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</si>
  <si>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</si>
  <si>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</si>
  <si>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</si>
  <si>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</si>
  <si>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</si>
  <si>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</si>
  <si>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</si>
  <si>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</si>
  <si>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</si>
  <si>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</si>
  <si>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</si>
  <si>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</si>
  <si>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</si>
  <si>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</si>
  <si>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</si>
  <si>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</si>
  <si>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</si>
  <si>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</si>
  <si>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</si>
  <si>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</si>
  <si>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</si>
  <si>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</si>
  <si>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</si>
  <si>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</si>
  <si>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</si>
  <si>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</si>
  <si>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</si>
  <si>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</si>
  <si>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</si>
  <si>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</si>
  <si>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</si>
  <si>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</si>
  <si>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</si>
  <si>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</si>
  <si>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</si>
  <si>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</si>
  <si>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</si>
  <si>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</si>
  <si>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</si>
  <si>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</si>
  <si>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</si>
  <si>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</si>
  <si>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</si>
  <si>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</si>
  <si>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</si>
  <si>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</si>
  <si>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</si>
  <si>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</si>
  <si>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</si>
  <si>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</si>
  <si>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</si>
  <si>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</si>
  <si>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</si>
  <si>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</si>
  <si>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</si>
  <si>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</si>
  <si>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</si>
  <si>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</si>
  <si>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</si>
  <si>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</si>
  <si>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</si>
  <si>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</si>
  <si>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</si>
  <si>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</si>
  <si>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</si>
  <si>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</si>
  <si>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</si>
  <si>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</si>
  <si>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</si>
  <si>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</si>
  <si>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</si>
  <si>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</si>
  <si>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</si>
  <si>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</si>
  <si>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</si>
  <si>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</si>
  <si>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</si>
  <si>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</si>
  <si>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</si>
  <si>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</si>
  <si>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</si>
  <si>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</si>
  <si>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</si>
  <si>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</si>
  <si>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</si>
  <si>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</si>
  <si>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</si>
  <si>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</si>
  <si>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</si>
  <si>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</si>
  <si>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</si>
  <si>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</si>
  <si>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</si>
  <si>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</si>
  <si>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</si>
  <si>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</si>
  <si>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</si>
  <si>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</si>
  <si>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</si>
  <si>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</si>
  <si>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</si>
  <si>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</si>
  <si>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</si>
  <si>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</si>
  <si>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</si>
  <si>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</si>
  <si>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</si>
  <si>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</si>
  <si>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</si>
  <si>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</si>
  <si>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</si>
  <si>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</si>
  <si>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</si>
  <si>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</si>
  <si>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</si>
  <si>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</si>
  <si>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</si>
  <si>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</si>
  <si>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</si>
  <si>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</si>
  <si>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</si>
  <si>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</si>
  <si>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</si>
  <si>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</si>
  <si>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</si>
  <si>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</si>
  <si>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</si>
  <si>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</si>
  <si>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</si>
  <si>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</si>
  <si>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</si>
  <si>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</si>
  <si>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</si>
  <si>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</si>
  <si>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</si>
  <si>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</si>
  <si>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</si>
  <si>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</si>
  <si>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</si>
  <si>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</si>
  <si>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</si>
  <si>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</si>
  <si>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</si>
  <si>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</si>
  <si>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</si>
  <si>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</si>
  <si>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</si>
  <si>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</si>
  <si>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</si>
  <si>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</si>
  <si>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</si>
  <si>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</si>
  <si>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</si>
  <si>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</si>
  <si>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</si>
  <si>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</si>
  <si>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</si>
  <si>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</si>
  <si>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</si>
  <si>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</si>
  <si>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</si>
  <si>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</si>
  <si>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</si>
  <si>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</si>
  <si>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</si>
  <si>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</si>
  <si>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</si>
  <si>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</si>
  <si>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</si>
  <si>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</si>
  <si>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</si>
  <si>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</si>
  <si>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</si>
  <si>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</si>
  <si>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</si>
  <si>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</si>
  <si>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</si>
  <si>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</si>
  <si>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</si>
  <si>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</si>
  <si>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</si>
  <si>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</si>
  <si>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</si>
  <si>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</si>
  <si>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</si>
  <si>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</si>
  <si>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</si>
  <si>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</si>
  <si>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</si>
  <si>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</si>
  <si>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</si>
  <si>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</si>
  <si>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</si>
  <si>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</si>
  <si>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</si>
  <si>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</si>
  <si>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</si>
  <si>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</si>
  <si>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</si>
  <si>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</si>
  <si>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</si>
  <si>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</si>
  <si>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</si>
  <si>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</si>
  <si>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</si>
  <si>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</si>
  <si>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</si>
  <si>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</si>
  <si>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</si>
  <si>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</si>
  <si>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</si>
  <si>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</si>
  <si>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</si>
  <si>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</si>
  <si>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</si>
  <si>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</si>
  <si>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</si>
  <si>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</si>
  <si>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</si>
  <si>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</si>
  <si>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</si>
  <si>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</si>
  <si>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</si>
  <si>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</si>
  <si>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</si>
  <si>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</si>
  <si>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</si>
  <si>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</si>
  <si>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</si>
  <si>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</si>
  <si>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</si>
  <si>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</si>
  <si>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</si>
  <si>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</si>
  <si>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</si>
  <si>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</si>
  <si>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</si>
  <si>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</si>
  <si>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</si>
  <si>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</si>
  <si>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</si>
  <si>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</si>
  <si>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</si>
  <si>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</si>
  <si>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</si>
  <si>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</si>
  <si>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</si>
  <si>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</si>
  <si>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</si>
  <si>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</si>
  <si>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</si>
  <si>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</si>
  <si>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</si>
  <si>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</si>
  <si>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</si>
  <si>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</si>
  <si>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</si>
  <si>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</si>
  <si>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</si>
  <si>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</si>
  <si>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</si>
  <si>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</si>
  <si>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</si>
  <si>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</si>
  <si>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</si>
  <si>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</si>
  <si>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</si>
  <si>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</si>
  <si>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</si>
  <si>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</si>
  <si>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</si>
  <si>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</si>
  <si>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</si>
  <si>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</si>
  <si>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</si>
  <si>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</si>
  <si>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</si>
  <si>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</si>
  <si>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</si>
  <si>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</si>
  <si>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</si>
  <si>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</si>
  <si>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</si>
  <si>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</si>
  <si>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</si>
  <si>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</si>
  <si>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</si>
  <si>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</si>
  <si>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</si>
  <si>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</si>
  <si>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</si>
  <si>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</si>
  <si>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</si>
  <si>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</si>
  <si>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</si>
  <si>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</si>
  <si>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</si>
  <si>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</si>
  <si>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</si>
  <si>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</si>
  <si>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</si>
  <si>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</si>
  <si>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</si>
  <si>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</si>
  <si>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</si>
  <si>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</si>
  <si>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</si>
  <si>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</si>
  <si>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</si>
  <si>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</si>
  <si>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</si>
  <si>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</si>
  <si>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</si>
  <si>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</si>
  <si>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</si>
  <si>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</si>
  <si>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</si>
  <si>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</si>
  <si>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</si>
  <si>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</si>
  <si>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</si>
  <si>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</si>
  <si>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</si>
  <si>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</si>
  <si>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</si>
  <si>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</si>
  <si>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</si>
  <si>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</si>
  <si>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</si>
  <si>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</si>
  <si>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</si>
  <si>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</si>
  <si>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</si>
  <si>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</si>
  <si>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</si>
  <si>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</si>
  <si>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</si>
  <si>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</si>
  <si>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</si>
  <si>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</si>
  <si>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</si>
  <si>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</si>
  <si>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</si>
  <si>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</si>
  <si>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</si>
  <si>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</si>
  <si>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</si>
  <si>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</si>
  <si>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</si>
  <si>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</si>
  <si>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</si>
  <si>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</si>
  <si>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</si>
  <si>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</si>
  <si>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</si>
  <si>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</si>
  <si>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</si>
  <si>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</si>
  <si>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</si>
  <si>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</si>
  <si>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</si>
  <si>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</si>
  <si>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</si>
  <si>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</si>
  <si>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</si>
  <si>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</si>
  <si>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</si>
  <si>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</si>
  <si>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</si>
  <si>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</si>
  <si>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</si>
  <si>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</si>
  <si>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</si>
  <si>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</si>
  <si>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</si>
  <si>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</si>
  <si>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</si>
  <si>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</si>
  <si>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</si>
  <si>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</si>
  <si>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</si>
  <si>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</si>
  <si>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</si>
  <si>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</si>
  <si>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</si>
  <si>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</si>
  <si>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</si>
  <si>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</si>
  <si>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</si>
  <si>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</si>
  <si>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</si>
  <si>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</si>
  <si>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</si>
  <si>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</si>
  <si>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</si>
  <si>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</si>
  <si>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</si>
  <si>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</si>
  <si>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</si>
  <si>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</si>
  <si>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</si>
  <si>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</si>
  <si>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</si>
  <si>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</si>
  <si>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</si>
  <si>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</si>
  <si>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</si>
  <si>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</si>
  <si>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</si>
  <si>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</si>
  <si>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</si>
  <si>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</si>
  <si>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</si>
  <si>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</si>
  <si>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</si>
  <si>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</si>
  <si>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</si>
  <si>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</si>
  <si>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</si>
  <si>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</si>
  <si>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</si>
  <si>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</si>
  <si>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</si>
  <si>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</si>
  <si>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</si>
  <si>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</si>
  <si>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</si>
  <si>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</si>
  <si>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</si>
  <si>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</si>
  <si>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</si>
  <si>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</si>
  <si>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</si>
  <si>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</si>
  <si>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</si>
  <si>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</si>
  <si>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</si>
  <si>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</si>
  <si>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</si>
  <si>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</si>
  <si>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</si>
  <si>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</si>
  <si>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</si>
  <si>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</si>
  <si>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</si>
  <si>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</si>
  <si>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</si>
  <si>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</si>
  <si>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</si>
  <si>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</si>
  <si>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</si>
  <si>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</si>
  <si>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</si>
  <si>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</si>
  <si>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</si>
  <si>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</si>
  <si>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</si>
  <si>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</si>
  <si>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</si>
  <si>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</si>
  <si>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</si>
  <si>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</si>
  <si>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</si>
  <si>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</si>
  <si>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</si>
  <si>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</si>
  <si>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</si>
  <si>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</si>
  <si>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</si>
  <si>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</si>
  <si>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</si>
  <si>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</si>
  <si>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</si>
  <si>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</si>
  <si>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</si>
  <si>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</si>
  <si>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</si>
  <si>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</si>
  <si>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</si>
  <si>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</si>
  <si>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</si>
  <si>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</si>
  <si>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</si>
  <si>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</si>
  <si>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</si>
  <si>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</si>
  <si>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</si>
  <si>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</si>
  <si>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</si>
  <si>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</si>
  <si>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</si>
  <si>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</si>
  <si>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</si>
  <si>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</si>
  <si>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</si>
  <si>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</si>
  <si>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</si>
  <si>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</si>
  <si>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</si>
  <si>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</si>
  <si>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</si>
  <si>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</si>
  <si>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</si>
  <si>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</si>
  <si>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</si>
  <si>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</si>
  <si>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</si>
  <si>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</si>
  <si>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</si>
  <si>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</si>
  <si>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</si>
  <si>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</si>
  <si>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</si>
  <si>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</si>
  <si>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</si>
  <si>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</si>
  <si>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</si>
  <si>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</si>
  <si>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</si>
  <si>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</si>
  <si>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</si>
  <si>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</si>
  <si>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</si>
  <si>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</si>
  <si>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</si>
  <si>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</si>
  <si>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</si>
  <si>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</si>
  <si>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</si>
  <si>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</si>
  <si>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</si>
  <si>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</si>
  <si>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</si>
  <si>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</si>
  <si>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</si>
  <si>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</si>
  <si>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</si>
  <si>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</si>
  <si>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</si>
  <si>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</si>
  <si>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</si>
  <si>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</si>
  <si>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</si>
  <si>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</si>
  <si>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</si>
  <si>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</si>
  <si>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</si>
  <si>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</si>
  <si>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</si>
  <si>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</si>
  <si>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</si>
  <si>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</si>
  <si>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</si>
  <si>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</si>
  <si>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</si>
  <si>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</si>
  <si>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</si>
  <si>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</si>
  <si>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</si>
  <si>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</si>
  <si>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</si>
  <si>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</si>
  <si>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</si>
  <si>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</si>
  <si>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</si>
  <si>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</si>
  <si>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</si>
  <si>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</si>
  <si>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</si>
  <si>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</si>
  <si>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</si>
  <si>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</si>
  <si>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</si>
  <si>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</si>
  <si>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</si>
  <si>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</si>
  <si>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</si>
  <si>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</si>
  <si>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</si>
  <si>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</si>
  <si>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</si>
  <si>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</si>
  <si>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</si>
  <si>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</si>
  <si>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</si>
  <si>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</si>
  <si>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</si>
  <si>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</si>
  <si>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</si>
  <si>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</si>
  <si>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</si>
  <si>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</si>
  <si>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</si>
  <si>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</si>
  <si>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</si>
  <si>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</si>
  <si>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</si>
  <si>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</si>
  <si>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</si>
  <si>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</si>
  <si>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</si>
  <si>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</si>
  <si>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</si>
  <si>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</si>
  <si>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</si>
  <si>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</si>
  <si>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</si>
  <si>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</si>
  <si>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</si>
  <si>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</si>
  <si>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</si>
  <si>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</si>
  <si>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</si>
  <si>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</si>
  <si>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</si>
  <si>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</si>
  <si>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</si>
  <si>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</si>
  <si>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</si>
  <si>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</si>
  <si>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</si>
  <si>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</si>
  <si>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</si>
  <si>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</si>
  <si>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</si>
  <si>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</si>
  <si>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</si>
  <si>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</si>
  <si>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</si>
  <si>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</si>
  <si>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</si>
  <si>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</si>
  <si>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</si>
  <si>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</si>
  <si>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</si>
  <si>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</si>
  <si>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</si>
  <si>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</si>
  <si>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</si>
  <si>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</si>
  <si>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</si>
  <si>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</si>
  <si>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</si>
  <si>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</si>
  <si>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</si>
  <si>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</si>
  <si>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</si>
  <si>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</si>
  <si>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</si>
  <si>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</si>
  <si>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</si>
  <si>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</si>
  <si>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</si>
  <si>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</si>
  <si>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</si>
  <si>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</si>
  <si>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</si>
  <si>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</si>
  <si>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</si>
  <si>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</si>
  <si>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</si>
  <si>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</si>
  <si>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</si>
  <si>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</si>
  <si>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</si>
  <si>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</si>
  <si>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</si>
  <si>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</si>
  <si>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</si>
  <si>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</si>
  <si>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</si>
  <si>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</si>
  <si>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</si>
  <si>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</si>
  <si>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</si>
  <si>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</si>
  <si>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</si>
  <si>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</si>
  <si>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</si>
  <si>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</si>
  <si>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</si>
  <si>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</si>
  <si>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</si>
  <si>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</si>
  <si>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</si>
  <si>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</si>
  <si>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</si>
  <si>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</si>
  <si>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</si>
  <si>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</si>
  <si>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</si>
  <si>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</si>
  <si>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</si>
  <si>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</si>
  <si>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</si>
  <si>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</si>
  <si>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</si>
  <si>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</si>
  <si>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</si>
  <si>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</si>
  <si>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</si>
  <si>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</si>
  <si>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</si>
  <si>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</si>
  <si>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</si>
  <si>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</si>
  <si>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</si>
  <si>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</si>
  <si>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</si>
  <si>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</si>
  <si>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</si>
  <si>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</si>
  <si>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</si>
  <si>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</si>
  <si>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</si>
  <si>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</si>
  <si>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</si>
  <si>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</si>
  <si>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</si>
  <si>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</si>
  <si>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</si>
  <si>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</si>
  <si>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</si>
  <si>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</si>
  <si>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</si>
  <si>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</si>
  <si>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</si>
  <si>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</si>
  <si>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</si>
  <si>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</si>
  <si>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</si>
  <si>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</si>
  <si>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</si>
  <si>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</si>
  <si>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</si>
  <si>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</si>
  <si>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</si>
  <si>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</si>
  <si>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</si>
  <si>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</si>
  <si>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</si>
  <si>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</si>
  <si>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</si>
  <si>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</si>
  <si>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</si>
  <si>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</si>
  <si>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</si>
  <si>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</si>
  <si>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</si>
  <si>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</si>
  <si>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</si>
  <si>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</si>
  <si>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</si>
  <si>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</si>
  <si>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</si>
  <si>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</si>
  <si>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</si>
  <si>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</si>
  <si>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</si>
  <si>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</si>
  <si>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</si>
  <si>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</si>
  <si>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</si>
  <si>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</si>
  <si>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</si>
  <si>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</si>
  <si>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</si>
  <si>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</si>
  <si>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</si>
  <si>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</si>
  <si>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</si>
  <si>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</si>
  <si>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</si>
  <si>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</si>
  <si>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</si>
  <si>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</si>
  <si>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</si>
  <si>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</si>
  <si>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</si>
  <si>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</si>
  <si>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</si>
  <si>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</si>
  <si>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</si>
  <si>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</si>
  <si>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</si>
  <si>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</si>
  <si>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</si>
  <si>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</si>
  <si>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</si>
  <si>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</si>
  <si>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</si>
  <si>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</si>
  <si>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</si>
  <si>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</si>
  <si>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</si>
  <si>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</si>
  <si>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</si>
  <si>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</si>
  <si>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</si>
  <si>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</si>
  <si>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</si>
  <si>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</si>
  <si>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</si>
  <si>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</si>
  <si>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</si>
  <si>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</si>
  <si>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</si>
  <si>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</si>
  <si>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</si>
  <si>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</si>
  <si>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</si>
  <si>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</si>
  <si>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</si>
  <si>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</si>
  <si>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</si>
  <si>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</si>
  <si>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</si>
  <si>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</si>
  <si>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</si>
  <si>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</si>
  <si>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</si>
  <si>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</si>
  <si>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</si>
  <si>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</si>
  <si>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</si>
  <si>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</si>
  <si>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</si>
  <si>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</si>
  <si>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</si>
  <si>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</si>
  <si>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</si>
  <si>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</si>
  <si>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</si>
  <si>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</si>
  <si>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</si>
  <si>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</si>
  <si>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</si>
  <si>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</si>
  <si>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</si>
  <si>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</si>
  <si>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</si>
  <si>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</si>
  <si>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</si>
  <si>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</si>
  <si>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</si>
  <si>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</si>
  <si>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</si>
  <si>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</si>
  <si>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</si>
  <si>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</si>
  <si>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</si>
  <si>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</si>
  <si>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</si>
  <si>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</si>
  <si>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</si>
  <si>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</si>
  <si>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</si>
  <si>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</si>
  <si>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</si>
  <si>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</si>
  <si>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</si>
  <si>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</si>
  <si>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</si>
  <si>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</si>
  <si>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</si>
  <si>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</si>
  <si>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</si>
  <si>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</si>
  <si>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</si>
  <si>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</si>
  <si>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</si>
  <si>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</si>
  <si>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</si>
  <si>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</si>
  <si>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</si>
  <si>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</si>
  <si>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</si>
  <si>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</si>
  <si>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</si>
  <si>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</si>
  <si>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</si>
  <si>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</si>
  <si>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</si>
  <si>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</si>
  <si>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</si>
  <si>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</si>
  <si>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</si>
  <si>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</si>
  <si>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</si>
  <si>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</si>
  <si>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</si>
  <si>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</si>
  <si>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</si>
  <si>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</si>
  <si>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</si>
  <si>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</si>
  <si>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</si>
  <si>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</si>
  <si>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</si>
  <si>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</si>
  <si>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</si>
  <si>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</si>
  <si>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</si>
  <si>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</si>
  <si>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</si>
  <si>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</si>
  <si>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</si>
  <si>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</si>
  <si>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</si>
  <si>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</si>
  <si>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</si>
  <si>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</si>
  <si>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</si>
  <si>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</si>
  <si>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</si>
  <si>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</si>
  <si>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</si>
  <si>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</si>
  <si>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</si>
  <si>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</si>
  <si>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</si>
  <si>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</si>
  <si>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</si>
  <si>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</si>
  <si>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</si>
  <si>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</si>
  <si>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</si>
  <si>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</si>
  <si>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</si>
  <si>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</si>
  <si>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</si>
  <si>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</si>
  <si>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</si>
  <si>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</si>
  <si>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</si>
  <si>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</si>
  <si>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</si>
  <si>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</si>
  <si>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</si>
  <si>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</si>
  <si>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</si>
  <si>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</si>
  <si>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</si>
  <si>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</si>
  <si>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</si>
  <si>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</si>
  <si>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</si>
  <si>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</si>
  <si>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</si>
  <si>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</si>
  <si>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</si>
  <si>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</si>
  <si>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</si>
  <si>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</si>
  <si>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</si>
  <si>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</si>
  <si>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</si>
  <si>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</si>
  <si>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</si>
  <si>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</si>
  <si>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</si>
  <si>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</si>
  <si>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</si>
  <si>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</si>
  <si>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</si>
  <si>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</si>
  <si>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</si>
  <si>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</si>
  <si>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</si>
  <si>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</si>
  <si>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</si>
  <si>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</si>
  <si>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</si>
  <si>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</si>
  <si>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</si>
  <si>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</si>
  <si>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</si>
  <si>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</si>
  <si>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</si>
  <si>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</si>
  <si>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</si>
  <si>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</si>
  <si>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</si>
  <si>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</si>
  <si>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</si>
  <si>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</si>
  <si>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</si>
  <si>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</si>
  <si>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</si>
  <si>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</si>
  <si>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</si>
  <si>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</si>
  <si>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</si>
  <si>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</si>
  <si>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</si>
  <si>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</si>
  <si>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</si>
  <si>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</si>
  <si>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</si>
  <si>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</si>
  <si>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</si>
  <si>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</si>
  <si>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</si>
  <si>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</si>
  <si>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</si>
  <si>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</si>
  <si>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</si>
  <si>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</si>
  <si>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</si>
  <si>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</si>
  <si>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</si>
  <si>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</si>
  <si>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</si>
  <si>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</si>
  <si>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</si>
  <si>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</si>
  <si>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</si>
  <si>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</si>
  <si>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</si>
  <si>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</si>
  <si>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</si>
  <si>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</si>
  <si>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</si>
  <si>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</si>
  <si>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</si>
  <si>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</si>
  <si>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</si>
  <si>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</si>
  <si>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</si>
  <si>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</si>
  <si>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</si>
  <si>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</si>
  <si>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</si>
  <si>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</si>
  <si>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</si>
  <si>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</si>
  <si>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</si>
  <si>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</si>
  <si>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</si>
  <si>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</si>
  <si>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</si>
  <si>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</si>
  <si>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</si>
  <si>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</si>
  <si>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</si>
  <si>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</si>
  <si>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</si>
  <si>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</si>
  <si>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</si>
  <si>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</si>
  <si>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</si>
  <si>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</si>
  <si>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</si>
  <si>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</si>
  <si>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</si>
  <si>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</si>
  <si>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</si>
  <si>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</si>
  <si>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</si>
  <si>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</si>
  <si>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</si>
  <si>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</si>
  <si>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</si>
  <si>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</si>
  <si>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</si>
  <si>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</si>
  <si>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</si>
  <si>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</si>
  <si>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</si>
  <si>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</si>
  <si>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</si>
  <si>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</si>
  <si>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</si>
  <si>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</si>
  <si>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</si>
  <si>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</si>
  <si>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</si>
  <si>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</si>
  <si>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</si>
  <si>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</si>
  <si>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</si>
  <si>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</si>
  <si>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</si>
  <si>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</si>
  <si>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</si>
  <si>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</si>
  <si>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</si>
  <si>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</si>
  <si>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</si>
  <si>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</si>
  <si>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</si>
  <si>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</si>
  <si>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</si>
  <si>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</si>
  <si>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</si>
  <si>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</si>
  <si>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</si>
  <si>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</si>
  <si>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</si>
  <si>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</si>
  <si>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</si>
  <si>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</si>
  <si>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</si>
  <si>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</si>
  <si>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</si>
  <si>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</si>
  <si>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</si>
  <si>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</si>
  <si>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</si>
  <si>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</si>
  <si>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</si>
  <si>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</si>
  <si>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</si>
  <si>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</si>
  <si>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</si>
  <si>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</si>
  <si>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</si>
  <si>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</si>
  <si>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</si>
  <si>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</si>
  <si>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</si>
  <si>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</si>
  <si>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</si>
  <si>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</si>
  <si>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</si>
  <si>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</si>
  <si>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</si>
  <si>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</si>
  <si>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</si>
  <si>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</si>
  <si>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</si>
  <si>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</si>
  <si>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</si>
  <si>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</si>
  <si>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</si>
  <si>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</si>
  <si>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</si>
  <si>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</si>
  <si>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</si>
  <si>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</si>
  <si>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</si>
  <si>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</si>
  <si>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</si>
  <si>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</si>
  <si>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</si>
  <si>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</si>
  <si>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</si>
  <si>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</si>
  <si>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</si>
  <si>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</si>
  <si>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</si>
  <si>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</si>
  <si>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</si>
  <si>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</si>
  <si>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</si>
  <si>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</si>
  <si>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</si>
  <si>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</si>
  <si>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</si>
  <si>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</si>
  <si>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</si>
  <si>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</si>
  <si>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</si>
  <si>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</si>
  <si>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</si>
  <si>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</si>
  <si>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</si>
  <si>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</si>
  <si>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</si>
  <si>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</si>
  <si>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</si>
  <si>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</si>
  <si>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</si>
  <si>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</si>
  <si>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</si>
  <si>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</si>
  <si>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</si>
  <si>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</si>
  <si>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</si>
  <si>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</si>
  <si>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</si>
  <si>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</si>
  <si>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</si>
  <si>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</si>
  <si>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</si>
  <si>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</si>
  <si>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</si>
  <si>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</si>
  <si>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</si>
  <si>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</si>
  <si>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</si>
  <si>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</si>
  <si>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</si>
  <si>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</si>
  <si>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</si>
  <si>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</si>
  <si>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</si>
  <si>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</si>
  <si>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</si>
  <si>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</si>
  <si>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</si>
  <si>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</si>
  <si>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</si>
  <si>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</si>
  <si>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</si>
  <si>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</si>
  <si>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</si>
  <si>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</si>
  <si>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</si>
  <si>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</si>
  <si>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</si>
  <si>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</si>
  <si>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</si>
  <si>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</si>
  <si>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</si>
  <si>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</si>
  <si>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</si>
  <si>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</si>
  <si>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</si>
  <si>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</si>
  <si>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</si>
  <si>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</si>
  <si>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</si>
  <si>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</si>
  <si>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</si>
  <si>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</si>
  <si>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</si>
  <si>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</si>
  <si>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</si>
  <si>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</si>
  <si>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</si>
  <si>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</si>
  <si>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</si>
  <si>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</si>
  <si>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</si>
  <si>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</si>
  <si>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</si>
  <si>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</si>
  <si>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</si>
  <si>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</si>
  <si>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</si>
  <si>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</si>
  <si>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</si>
  <si>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</si>
  <si>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</si>
  <si>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</si>
  <si>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</si>
  <si>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</si>
  <si>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</si>
  <si>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</si>
  <si>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</si>
  <si>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</si>
  <si>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</si>
  <si>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</si>
  <si>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</si>
  <si>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</si>
  <si>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</si>
  <si>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</si>
  <si>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</si>
  <si>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</si>
  <si>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</si>
  <si>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</si>
  <si>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</si>
  <si>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</si>
  <si>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</si>
  <si>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</si>
  <si>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</si>
  <si>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</si>
  <si>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</si>
  <si>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</si>
  <si>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</si>
  <si>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</si>
  <si>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</si>
  <si>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</si>
  <si>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</si>
  <si>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</si>
  <si>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</si>
  <si>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</si>
  <si>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</si>
  <si>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</si>
  <si>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</si>
  <si>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</si>
  <si>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</si>
  <si>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</si>
  <si>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</si>
  <si>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</si>
  <si>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</si>
  <si>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</si>
  <si>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</si>
  <si>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</si>
  <si>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</si>
  <si>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</si>
  <si>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</si>
  <si>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</si>
  <si>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</si>
  <si>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</si>
  <si>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</si>
  <si>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</si>
  <si>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</si>
  <si>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</si>
  <si>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</si>
  <si>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</si>
  <si>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</si>
  <si>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</si>
  <si>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</si>
  <si>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</si>
  <si>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</si>
  <si>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</si>
  <si>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</si>
  <si>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</si>
  <si>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</si>
  <si>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</si>
  <si>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</si>
  <si>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</si>
  <si>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</si>
  <si>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</si>
  <si>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</si>
  <si>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</si>
  <si>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</si>
  <si>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</si>
  <si>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</si>
  <si>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</si>
  <si>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</si>
  <si>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</si>
  <si>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</si>
  <si>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</si>
  <si>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</si>
  <si>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</si>
  <si>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</si>
  <si>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</si>
  <si>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</si>
  <si>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</si>
  <si>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</si>
  <si>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</si>
  <si>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</si>
  <si>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</si>
  <si>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</si>
  <si>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</si>
  <si>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</si>
  <si>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</si>
  <si>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</si>
  <si>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</si>
  <si>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</si>
  <si>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</si>
  <si>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</si>
  <si>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</si>
  <si>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</si>
  <si>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</si>
  <si>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</si>
  <si>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</si>
  <si>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</si>
  <si>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</si>
  <si>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</si>
  <si>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</si>
  <si>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</si>
  <si>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</si>
  <si>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</si>
  <si>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</si>
  <si>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</si>
  <si>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</si>
  <si>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</si>
  <si>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</si>
  <si>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</si>
  <si>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</si>
  <si>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</si>
  <si>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</si>
  <si>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</si>
  <si>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</si>
  <si>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</si>
  <si>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</si>
  <si>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</si>
  <si>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</si>
  <si>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</si>
  <si>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</si>
  <si>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</si>
  <si>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</si>
  <si>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</si>
  <si>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</si>
  <si>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</si>
  <si>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</si>
  <si>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</si>
  <si>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</si>
  <si>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</si>
  <si>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</si>
  <si>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</si>
  <si>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</si>
  <si>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</si>
  <si>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</si>
  <si>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</si>
  <si>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</si>
  <si>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</si>
  <si>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</si>
  <si>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</si>
  <si>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</si>
  <si>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</si>
  <si>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</si>
  <si>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</si>
  <si>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</si>
  <si>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</si>
  <si>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</si>
  <si>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</si>
  <si>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</si>
  <si>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</si>
  <si>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</si>
  <si>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</si>
  <si>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</si>
  <si>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</si>
  <si>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</si>
  <si>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</si>
  <si>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</si>
  <si>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</si>
  <si>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</si>
  <si>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</si>
  <si>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</si>
  <si>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</si>
  <si>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</si>
  <si>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</si>
  <si>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</si>
  <si>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</si>
  <si>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</si>
  <si>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</si>
  <si>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</si>
  <si>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</si>
  <si>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</si>
  <si>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</si>
  <si>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</si>
  <si>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</si>
  <si>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</si>
  <si>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</si>
  <si>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</si>
  <si>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</si>
  <si>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</si>
  <si>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</si>
  <si>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</si>
  <si>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</si>
  <si>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</si>
  <si>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</si>
  <si>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</si>
  <si>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</si>
  <si>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</si>
  <si>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</si>
  <si>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</si>
  <si>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</si>
  <si>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</si>
  <si>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</si>
  <si>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</si>
  <si>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</si>
  <si>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</si>
  <si>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</si>
  <si>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</si>
  <si>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</si>
  <si>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</si>
  <si>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</si>
  <si>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</si>
  <si>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</si>
  <si>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</si>
  <si>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</si>
  <si>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</si>
  <si>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</si>
  <si>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</si>
  <si>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</si>
  <si>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</si>
  <si>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</si>
  <si>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</si>
  <si>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</si>
  <si>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</si>
  <si>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</si>
  <si>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</si>
  <si>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</si>
  <si>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</si>
  <si>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</si>
  <si>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</si>
  <si>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</si>
  <si>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</si>
  <si>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</si>
  <si>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</si>
  <si>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</si>
  <si>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</si>
  <si>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</si>
  <si>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</si>
  <si>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</si>
  <si>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</si>
  <si>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</si>
  <si>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</si>
  <si>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</si>
  <si>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</si>
  <si>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</si>
  <si>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</si>
  <si>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</si>
  <si>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</si>
  <si>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</si>
  <si>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</si>
  <si>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</si>
  <si>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</si>
  <si>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</si>
  <si>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</si>
  <si>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</si>
  <si>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</si>
  <si>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</si>
  <si>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</si>
  <si>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</si>
  <si>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</si>
  <si>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</si>
  <si>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</si>
  <si>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</si>
  <si>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</si>
  <si>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</si>
  <si>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</si>
  <si>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</si>
  <si>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</si>
  <si>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</si>
  <si>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</si>
  <si>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</si>
  <si>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</si>
  <si>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</si>
  <si>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</si>
  <si>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</si>
  <si>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</si>
  <si>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</si>
  <si>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</si>
  <si>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</si>
  <si>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</si>
  <si>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</si>
  <si>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</si>
  <si>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</si>
  <si>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</si>
  <si>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</si>
  <si>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</si>
  <si>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</si>
  <si>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</si>
  <si>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</si>
  <si>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</si>
  <si>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</si>
  <si>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</si>
  <si>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</si>
  <si>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</si>
  <si>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</si>
  <si>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</si>
  <si>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</si>
  <si>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</si>
  <si>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</si>
  <si>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</si>
  <si>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</si>
  <si>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</si>
  <si>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</si>
  <si>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</si>
  <si>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</si>
  <si>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</si>
  <si>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</si>
  <si>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</si>
  <si>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</si>
  <si>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</si>
  <si>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</si>
  <si>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</si>
  <si>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</si>
  <si>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</si>
  <si>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</si>
  <si>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</si>
  <si>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</si>
  <si>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</si>
  <si>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</si>
  <si>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</si>
  <si>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</si>
  <si>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</si>
  <si>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</si>
  <si>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</si>
  <si>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</si>
  <si>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</si>
  <si>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</si>
  <si>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</si>
  <si>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</si>
  <si>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</si>
  <si>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</si>
  <si>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</si>
  <si>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</si>
  <si>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</si>
  <si>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</si>
  <si>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</si>
  <si>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</si>
  <si>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</si>
  <si>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</si>
  <si>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</si>
  <si>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</si>
  <si>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</si>
  <si>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</si>
  <si>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</si>
  <si>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</si>
  <si>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</si>
  <si>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</si>
  <si>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</si>
  <si>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</si>
  <si>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</si>
  <si>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</si>
  <si>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</si>
  <si>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</si>
  <si>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</si>
  <si>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</si>
  <si>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</si>
  <si>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</si>
  <si>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</si>
  <si>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</si>
  <si>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</si>
  <si>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</si>
  <si>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</si>
  <si>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</si>
  <si>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</si>
  <si>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</si>
  <si>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</si>
  <si>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</si>
  <si>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</si>
  <si>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</si>
  <si>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</si>
  <si>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</si>
  <si>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</si>
  <si>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</si>
  <si>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</si>
  <si>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</si>
  <si>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</si>
  <si>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</si>
  <si>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</si>
  <si>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</si>
  <si>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</si>
  <si>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</si>
  <si>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</si>
  <si>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</si>
  <si>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</si>
  <si>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</si>
  <si>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</si>
  <si>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</si>
  <si>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</si>
  <si>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</si>
  <si>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</si>
  <si>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</si>
  <si>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</si>
  <si>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</si>
  <si>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</si>
  <si>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</si>
  <si>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</si>
  <si>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</si>
  <si>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</si>
  <si>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</si>
  <si>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</si>
  <si>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</si>
  <si>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</si>
  <si>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</si>
  <si>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</si>
  <si>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</si>
  <si>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</si>
  <si>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</si>
  <si>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</si>
  <si>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</si>
  <si>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</si>
  <si>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</si>
  <si>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</si>
  <si>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</si>
  <si>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</si>
  <si>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</si>
  <si>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</si>
  <si>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</si>
  <si>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</si>
  <si>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</si>
  <si>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</si>
  <si>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</si>
  <si>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</si>
  <si>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</si>
  <si>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</si>
  <si>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</si>
  <si>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</si>
  <si>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</si>
  <si>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</si>
  <si>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</si>
  <si>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</si>
  <si>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</si>
  <si>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</si>
  <si>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</si>
  <si>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</si>
  <si>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</si>
  <si>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</si>
  <si>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</si>
  <si>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</si>
  <si>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</si>
  <si>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</si>
  <si>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</si>
  <si>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</si>
  <si>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</si>
  <si>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</si>
  <si>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</si>
  <si>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</si>
  <si>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</si>
  <si>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</si>
  <si>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</si>
  <si>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</si>
  <si>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</si>
  <si>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</si>
  <si>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</si>
  <si>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</si>
  <si>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</si>
  <si>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</si>
  <si>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</si>
  <si>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</si>
  <si>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</si>
  <si>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</si>
  <si>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</si>
  <si>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</si>
  <si>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</si>
  <si>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</si>
  <si>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</si>
  <si>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</si>
  <si>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</si>
  <si>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</si>
  <si>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</si>
  <si>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</si>
  <si>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</si>
  <si>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</si>
  <si>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</si>
  <si>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</si>
  <si>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</si>
  <si>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</si>
  <si>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</si>
  <si>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</si>
  <si>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</si>
  <si>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</si>
  <si>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</si>
  <si>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</si>
  <si>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</si>
  <si>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</si>
  <si>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</si>
  <si>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</si>
  <si>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</si>
  <si>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</si>
  <si>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</si>
  <si>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</si>
  <si>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</si>
  <si>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</si>
  <si>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</si>
  <si>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</si>
  <si>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</si>
  <si>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</si>
  <si>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</si>
  <si>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</si>
  <si>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</si>
  <si>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</si>
  <si>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</si>
  <si>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</si>
  <si>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</si>
  <si>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</si>
  <si>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</si>
  <si>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</si>
  <si>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</si>
  <si>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</si>
  <si>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</si>
  <si>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</si>
  <si>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</si>
  <si>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</si>
  <si>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</si>
  <si>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</si>
  <si>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</si>
  <si>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</si>
  <si>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</si>
  <si>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</si>
  <si>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</si>
  <si>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</si>
  <si>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</si>
  <si>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</si>
  <si>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</si>
  <si>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</si>
  <si>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</si>
  <si>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</si>
  <si>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</si>
  <si>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</si>
  <si>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</si>
  <si>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</si>
  <si>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</si>
  <si>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</si>
  <si>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</si>
  <si>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</si>
  <si>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</si>
  <si>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</si>
  <si>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</si>
  <si>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</si>
  <si>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</si>
  <si>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</si>
  <si>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</si>
  <si>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</si>
  <si>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</si>
  <si>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</si>
  <si>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</si>
  <si>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</si>
  <si>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</si>
  <si>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</si>
  <si>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</si>
  <si>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</si>
  <si>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</si>
  <si>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</si>
  <si>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</si>
  <si>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</si>
  <si>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</si>
  <si>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</si>
  <si>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</si>
  <si>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</si>
  <si>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</si>
  <si>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</si>
  <si>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</si>
  <si>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</si>
  <si>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</si>
  <si>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</si>
  <si>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</si>
  <si>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</si>
  <si>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</si>
  <si>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</si>
  <si>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</si>
  <si>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</si>
  <si>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</si>
  <si>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</si>
  <si>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</si>
  <si>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</si>
  <si>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</si>
  <si>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</si>
  <si>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</si>
  <si>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</si>
  <si>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</si>
  <si>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</si>
  <si>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</si>
  <si>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</si>
  <si>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</si>
  <si>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</si>
  <si>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</si>
  <si>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</si>
  <si>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</si>
  <si>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</si>
  <si>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</si>
  <si>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</si>
  <si>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</si>
  <si>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</si>
  <si>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</si>
  <si>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</si>
  <si>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</si>
  <si>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</si>
  <si>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</si>
  <si>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</si>
  <si>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</si>
  <si>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</si>
  <si>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</si>
  <si>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</si>
  <si>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</si>
  <si>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</si>
  <si>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</si>
  <si>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</si>
  <si>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</si>
  <si>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</si>
  <si>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</si>
  <si>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</si>
  <si>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</si>
  <si>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</si>
  <si>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</si>
  <si>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</si>
  <si>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</si>
  <si>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</si>
  <si>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</si>
  <si>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</si>
  <si>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</si>
  <si>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</si>
  <si>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</si>
  <si>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</si>
  <si>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</si>
  <si>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</si>
  <si>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</si>
  <si>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</si>
  <si>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</si>
  <si>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</si>
  <si>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</si>
  <si>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</si>
  <si>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</si>
  <si>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</si>
  <si>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</si>
  <si>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</si>
  <si>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</si>
  <si>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</si>
  <si>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</si>
  <si>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</si>
  <si>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</si>
  <si>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</si>
  <si>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</si>
  <si>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</si>
  <si>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</si>
  <si>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</si>
  <si>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</si>
  <si>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</si>
  <si>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</si>
  <si>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</si>
  <si>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</si>
  <si>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</si>
  <si>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</si>
  <si>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</si>
  <si>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</si>
  <si>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</si>
  <si>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</si>
  <si>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</si>
  <si>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</si>
  <si>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</si>
  <si>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</si>
  <si>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</si>
  <si>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</si>
  <si>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</si>
  <si>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</si>
  <si>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</si>
  <si>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</si>
  <si>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</si>
  <si>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</si>
  <si>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</si>
  <si>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</si>
  <si>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</si>
  <si>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</si>
  <si>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</si>
  <si>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</si>
  <si>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</si>
  <si>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</si>
  <si>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</si>
  <si>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</si>
  <si>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</si>
  <si>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</si>
  <si>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</si>
  <si>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</si>
  <si>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</si>
  <si>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</si>
  <si>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</si>
  <si>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</si>
  <si>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</si>
  <si>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</si>
  <si>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</si>
  <si>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</si>
  <si>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</si>
  <si>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</si>
  <si>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</si>
  <si>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</si>
  <si>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</si>
  <si>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</si>
  <si>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</si>
  <si>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</si>
  <si>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</si>
  <si>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</si>
  <si>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</si>
  <si>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</si>
  <si>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</si>
  <si>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</si>
  <si>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</si>
  <si>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</si>
  <si>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</si>
  <si>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</si>
  <si>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</si>
  <si>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</si>
  <si>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</si>
  <si>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</si>
  <si>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</si>
  <si>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</si>
  <si>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</si>
  <si>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</si>
  <si>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</si>
  <si>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</si>
  <si>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</si>
  <si>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</si>
  <si>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</si>
  <si>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</si>
  <si>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</si>
  <si>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</si>
  <si>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</si>
  <si>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</si>
  <si>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</si>
  <si>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</si>
  <si>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</si>
  <si>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</si>
  <si>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</si>
  <si>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</si>
  <si>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</si>
  <si>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</si>
  <si>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</si>
  <si>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</si>
  <si>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</si>
  <si>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</si>
  <si>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</si>
  <si>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</si>
  <si>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</si>
  <si>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</si>
  <si>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</si>
  <si>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</si>
  <si>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</si>
  <si>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</si>
  <si>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</si>
  <si>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</si>
  <si>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</si>
  <si>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</si>
  <si>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</si>
  <si>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</si>
  <si>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</si>
  <si>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</si>
  <si>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</si>
  <si>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</si>
  <si>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</si>
  <si>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</si>
  <si>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</si>
  <si>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</si>
  <si>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</si>
  <si>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</si>
  <si>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</si>
  <si>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</si>
  <si>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</si>
  <si>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</si>
  <si>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</si>
  <si>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</si>
  <si>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</si>
  <si>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</si>
  <si>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</si>
  <si>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</si>
  <si>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</si>
  <si>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</si>
  <si>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</si>
  <si>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</si>
  <si>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</si>
  <si>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</si>
  <si>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</si>
  <si>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</si>
  <si>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</si>
  <si>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</si>
  <si>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</si>
  <si>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</si>
  <si>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</si>
  <si>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</si>
  <si>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</si>
  <si>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</si>
  <si>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</si>
  <si>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</si>
  <si>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</si>
  <si>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</si>
  <si>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</si>
  <si>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</si>
  <si>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</si>
  <si>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</si>
  <si>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</si>
  <si>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</si>
  <si>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</si>
  <si>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</si>
  <si>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</si>
  <si>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</si>
  <si>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</si>
  <si>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</si>
  <si>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</si>
  <si>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</si>
  <si>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</si>
  <si>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</si>
  <si>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</si>
  <si>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</si>
  <si>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</si>
  <si>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</si>
  <si>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</si>
  <si>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</si>
  <si>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</si>
  <si>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</si>
  <si>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</si>
  <si>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</si>
  <si>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</si>
  <si>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</si>
  <si>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</si>
  <si>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</si>
  <si>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</si>
  <si>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</si>
  <si>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</si>
  <si>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</si>
  <si>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</si>
  <si>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</si>
  <si>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</si>
  <si>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</si>
  <si>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</si>
  <si>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</si>
  <si>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</si>
  <si>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</si>
  <si>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</si>
  <si>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</si>
  <si>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</si>
  <si>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</si>
  <si>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</si>
  <si>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</si>
  <si>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</si>
  <si>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</si>
  <si>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</si>
  <si>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</si>
  <si>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</si>
  <si>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</si>
  <si>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</si>
  <si>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</si>
  <si>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</si>
  <si>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</si>
  <si>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</si>
  <si>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</si>
  <si>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</si>
  <si>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</si>
  <si>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</si>
  <si>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</si>
  <si>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</si>
  <si>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</si>
  <si>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</si>
  <si>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</si>
  <si>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</si>
  <si>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</si>
  <si>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</si>
  <si>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</si>
  <si>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</si>
  <si>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</si>
  <si>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</si>
  <si>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</si>
  <si>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</si>
  <si>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</si>
  <si>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</si>
  <si>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</si>
  <si>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</si>
  <si>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</si>
  <si>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</si>
  <si>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</si>
  <si>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</si>
  <si>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</si>
  <si>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</si>
  <si>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</si>
  <si>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</si>
  <si>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</si>
  <si>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</si>
  <si>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</si>
  <si>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</si>
  <si>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</si>
  <si>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</si>
  <si>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</si>
  <si>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</si>
  <si>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</si>
  <si>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</si>
  <si>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</si>
  <si>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</si>
  <si>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</si>
  <si>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</si>
  <si>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</si>
  <si>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</si>
  <si>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</si>
  <si>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</si>
  <si>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</si>
  <si>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</si>
  <si>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</si>
  <si>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</si>
  <si>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</si>
  <si>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</si>
  <si>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</si>
  <si>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</si>
  <si>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</si>
  <si>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</si>
  <si>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</si>
  <si>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</si>
  <si>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</si>
  <si>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</si>
  <si>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</si>
  <si>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</si>
  <si>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</si>
  <si>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</si>
  <si>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</si>
  <si>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</si>
  <si>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</si>
  <si>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</si>
  <si>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</si>
  <si>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</si>
  <si>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</si>
  <si>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</si>
  <si>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</si>
  <si>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</si>
  <si>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</si>
  <si>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</si>
  <si>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</si>
  <si>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</si>
  <si>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</si>
  <si>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</si>
  <si>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</si>
  <si>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</si>
  <si>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</si>
  <si>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</si>
  <si>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</si>
  <si>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</si>
  <si>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</si>
  <si>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</si>
  <si>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</si>
  <si>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</si>
  <si>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</si>
  <si>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</si>
  <si>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</si>
  <si>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</si>
  <si>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</si>
  <si>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</si>
  <si>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</si>
  <si>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</si>
  <si>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</si>
  <si>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</si>
  <si>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</si>
  <si>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</si>
  <si>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</si>
  <si>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</si>
  <si>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</si>
  <si>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</si>
  <si>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</si>
  <si>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</si>
  <si>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</si>
  <si>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</si>
  <si>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</si>
  <si>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</si>
  <si>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</si>
  <si>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</si>
  <si>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</si>
  <si>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</si>
  <si>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</si>
  <si>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</si>
  <si>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</si>
  <si>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</si>
  <si>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</si>
  <si>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</si>
  <si>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</si>
  <si>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</si>
  <si>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</si>
  <si>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</si>
  <si>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</si>
  <si>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</si>
  <si>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</si>
  <si>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</si>
  <si>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</si>
  <si>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</si>
  <si>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</si>
  <si>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</si>
  <si>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</si>
  <si>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</si>
  <si>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</si>
  <si>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</si>
  <si>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</si>
  <si>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</si>
  <si>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</si>
  <si>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</si>
  <si>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</si>
  <si>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</si>
  <si>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</si>
  <si>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</si>
  <si>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</si>
  <si>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</si>
  <si>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</si>
  <si>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</si>
  <si>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</si>
  <si>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</si>
  <si>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</si>
  <si>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</si>
  <si>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</si>
  <si>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</si>
  <si>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</si>
  <si>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</si>
  <si>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</si>
  <si>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</si>
  <si>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</si>
  <si>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</si>
  <si>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</si>
  <si>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</si>
  <si>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</si>
  <si>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</si>
  <si>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</si>
  <si>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</si>
  <si>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</si>
  <si>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</si>
  <si>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</si>
  <si>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</si>
  <si>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</si>
  <si>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</si>
  <si>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</si>
  <si>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</si>
  <si>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</si>
  <si>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</si>
  <si>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</si>
  <si>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</si>
  <si>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</si>
  <si>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</si>
  <si>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</si>
  <si>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</si>
  <si>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</si>
  <si>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</si>
  <si>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</si>
  <si>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</si>
  <si>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</si>
  <si>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</si>
  <si>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</si>
  <si>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</si>
  <si>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</si>
  <si>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</si>
  <si>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</si>
  <si>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</si>
  <si>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</si>
  <si>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</si>
  <si>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</si>
  <si>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</si>
  <si>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</si>
  <si>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</si>
  <si>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</si>
  <si>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</si>
  <si>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</si>
  <si>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</si>
  <si>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</si>
  <si>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</si>
  <si>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</si>
  <si>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</si>
  <si>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</si>
  <si>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</si>
  <si>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</si>
  <si>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</si>
  <si>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</si>
  <si>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</si>
  <si>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</si>
  <si>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</si>
  <si>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</si>
  <si>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</si>
  <si>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</si>
  <si>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</si>
  <si>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</si>
  <si>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</si>
  <si>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</si>
  <si>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</si>
  <si>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</si>
  <si>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</si>
  <si>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</si>
  <si>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</si>
  <si>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</si>
  <si>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</si>
  <si>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</si>
  <si>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</si>
  <si>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</si>
  <si>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</si>
  <si>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</si>
  <si>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</si>
  <si>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</si>
  <si>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</si>
  <si>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</si>
  <si>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</si>
  <si>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</si>
  <si>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</si>
  <si>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</si>
  <si>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</si>
  <si>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</si>
  <si>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</si>
  <si>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</si>
  <si>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</si>
  <si>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</si>
  <si>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</si>
  <si>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</si>
  <si>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</si>
  <si>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</si>
  <si>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</si>
  <si>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</si>
  <si>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</si>
  <si>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</si>
  <si>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</si>
  <si>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</si>
  <si>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</si>
  <si>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</si>
  <si>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</si>
  <si>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</si>
  <si>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</si>
  <si>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</si>
  <si>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</si>
  <si>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</si>
  <si>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</si>
  <si>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</si>
  <si>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</si>
  <si>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</si>
  <si>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</si>
  <si>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</si>
  <si>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</si>
  <si>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</si>
  <si>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</si>
  <si>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</si>
  <si>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</si>
  <si>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</si>
  <si>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</si>
  <si>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</si>
  <si>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</si>
  <si>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</si>
  <si>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</si>
  <si>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</si>
  <si>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</si>
  <si>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</si>
  <si>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</si>
  <si>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</si>
  <si>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</si>
  <si>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</si>
  <si>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</si>
  <si>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</si>
  <si>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</si>
  <si>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</si>
  <si>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</si>
  <si>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</si>
  <si>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</si>
  <si>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</si>
  <si>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</si>
  <si>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</si>
  <si>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</si>
  <si>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</si>
  <si>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</si>
  <si>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</si>
  <si>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</si>
  <si>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</si>
  <si>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</si>
  <si>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</si>
  <si>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</si>
  <si>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</si>
  <si>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</si>
  <si>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</si>
  <si>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</si>
  <si>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</si>
  <si>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</si>
  <si>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</si>
  <si>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</si>
  <si>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</si>
  <si>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</si>
  <si>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</si>
  <si>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</si>
  <si>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</si>
  <si>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</si>
  <si>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</si>
  <si>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</si>
  <si>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</si>
  <si>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</si>
  <si>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</si>
  <si>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</si>
  <si>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</si>
  <si>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</si>
  <si>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</si>
  <si>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</si>
  <si>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</si>
  <si>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</si>
  <si>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</si>
  <si>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</si>
  <si>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</si>
  <si>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</si>
  <si>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</si>
  <si>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</si>
  <si>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</si>
  <si>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</si>
  <si>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</si>
  <si>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</si>
  <si>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</si>
  <si>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</si>
  <si>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</si>
  <si>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</si>
  <si>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</si>
  <si>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</si>
  <si>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</si>
  <si>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</si>
  <si>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</si>
  <si>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</si>
  <si>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</si>
  <si>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</si>
  <si>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</si>
  <si>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</si>
  <si>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</si>
  <si>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</si>
  <si>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</si>
  <si>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</si>
  <si>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</si>
  <si>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</si>
  <si>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</si>
  <si>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</si>
  <si>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</si>
  <si>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</si>
  <si>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</si>
  <si>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</si>
  <si>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</si>
  <si>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</si>
  <si>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</si>
  <si>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</si>
  <si>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</si>
  <si>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</si>
  <si>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</si>
  <si>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</si>
  <si>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</si>
  <si>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</si>
  <si>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</si>
  <si>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</si>
  <si>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</si>
  <si>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</si>
  <si>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</si>
  <si>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</si>
  <si>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</si>
  <si>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</si>
  <si>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</si>
  <si>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</si>
  <si>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</si>
  <si>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</si>
  <si>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</si>
  <si>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</si>
  <si>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</si>
  <si>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</si>
  <si>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</si>
  <si>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</si>
  <si>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</si>
  <si>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</si>
  <si>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</si>
  <si>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</si>
  <si>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</si>
  <si>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</si>
  <si>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</si>
  <si>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</si>
  <si>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</si>
  <si>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</si>
  <si>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</si>
  <si>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</si>
  <si>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</si>
  <si>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</si>
  <si>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</si>
  <si>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</si>
  <si>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</si>
  <si>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</si>
  <si>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</si>
  <si>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</si>
  <si>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</si>
  <si>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</si>
  <si>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</si>
  <si>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</si>
  <si>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</si>
  <si>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</si>
  <si>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</si>
  <si>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</si>
  <si>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</si>
  <si>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</si>
  <si>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</si>
  <si>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</si>
  <si>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</si>
  <si>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</si>
  <si>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</si>
  <si>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</si>
  <si>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</si>
  <si>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</si>
  <si>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</si>
  <si>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</si>
  <si>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</si>
  <si>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</si>
  <si>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</si>
  <si>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</si>
  <si>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</si>
  <si>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</si>
  <si>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</si>
  <si>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</si>
  <si>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</si>
  <si>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</si>
  <si>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</si>
  <si>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</si>
  <si>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</si>
  <si>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</si>
  <si>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</si>
  <si>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</si>
  <si>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</si>
  <si>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</si>
  <si>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</si>
  <si>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</si>
  <si>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</si>
  <si>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</si>
  <si>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</si>
  <si>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</si>
  <si>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</si>
  <si>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</si>
  <si>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</si>
  <si>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</si>
  <si>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</si>
  <si>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</si>
  <si>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</si>
  <si>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</si>
  <si>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</si>
  <si>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</si>
  <si>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</si>
  <si>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</si>
  <si>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</si>
  <si>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</si>
  <si>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</si>
  <si>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</si>
  <si>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</si>
  <si>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</si>
  <si>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</si>
  <si>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</si>
  <si>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</si>
  <si>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</si>
  <si>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</si>
  <si>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</si>
  <si>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</si>
  <si>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</si>
  <si>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</si>
  <si>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</si>
  <si>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</si>
  <si>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</si>
  <si>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</si>
  <si>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</si>
  <si>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</si>
  <si>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</si>
  <si>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</si>
  <si>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</si>
  <si>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</si>
  <si>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</si>
  <si>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</si>
  <si>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</si>
  <si>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</si>
  <si>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</si>
  <si>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</si>
  <si>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</si>
  <si>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</si>
  <si>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</si>
  <si>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</si>
  <si>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</si>
  <si>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</si>
  <si>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</si>
  <si>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</si>
  <si>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</si>
  <si>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</si>
  <si>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</si>
  <si>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</si>
  <si>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</si>
  <si>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</si>
  <si>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</si>
  <si>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</si>
  <si>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</si>
  <si>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</si>
  <si>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</si>
  <si>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</si>
  <si>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</si>
  <si>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</si>
  <si>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</si>
  <si>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</si>
  <si>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</si>
  <si>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</si>
  <si>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</si>
  <si>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</si>
  <si>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</si>
  <si>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</si>
  <si>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</si>
  <si>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</si>
  <si>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</si>
  <si>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</si>
  <si>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</si>
  <si>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</si>
  <si>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</si>
  <si>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</si>
  <si>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</si>
  <si>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</si>
  <si>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</si>
  <si>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</si>
  <si>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</si>
  <si>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</si>
  <si>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</si>
  <si>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</si>
  <si>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</si>
  <si>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</si>
  <si>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</si>
  <si>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</si>
  <si>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</si>
  <si>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</si>
  <si>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</si>
  <si>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</si>
  <si>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</si>
  <si>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</si>
  <si>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</si>
  <si>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</si>
  <si>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</si>
  <si>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</si>
  <si>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</si>
  <si>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</si>
  <si>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</si>
  <si>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</si>
  <si>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</si>
  <si>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</si>
  <si>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</si>
  <si>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</si>
  <si>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</si>
  <si>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</si>
  <si>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</si>
  <si>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</si>
  <si>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</si>
  <si>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</si>
  <si>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</si>
  <si>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</si>
  <si>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</si>
  <si>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</si>
  <si>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</si>
  <si>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</si>
  <si>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</si>
  <si>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</si>
  <si>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</si>
  <si>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</si>
  <si>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</si>
  <si>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</si>
  <si>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</si>
  <si>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</si>
  <si>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</si>
  <si>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</si>
  <si>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</si>
  <si>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</si>
  <si>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</si>
  <si>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</si>
  <si>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</si>
  <si>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</si>
  <si>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</si>
  <si>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</si>
  <si>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</si>
  <si>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</si>
  <si>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</si>
  <si>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</si>
  <si>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</si>
  <si>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</si>
  <si>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</si>
  <si>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</si>
  <si>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</si>
  <si>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</si>
  <si>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</si>
  <si>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</si>
  <si>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</si>
  <si>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</si>
  <si>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</si>
  <si>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</si>
  <si>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</si>
  <si>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</si>
  <si>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</si>
  <si>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</si>
  <si>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</si>
  <si>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</si>
  <si>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</si>
  <si>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</si>
  <si>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</si>
  <si>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</si>
  <si>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</si>
  <si>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</si>
  <si>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</si>
  <si>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</si>
  <si>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</si>
  <si>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</si>
  <si>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</si>
  <si>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</si>
  <si>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</si>
  <si>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</si>
  <si>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</si>
  <si>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</si>
  <si>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</si>
  <si>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</si>
  <si>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</si>
  <si>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</si>
  <si>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</si>
  <si>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</si>
  <si>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</si>
  <si>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</si>
  <si>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</si>
  <si>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</si>
  <si>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</si>
  <si>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</si>
  <si>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</si>
  <si>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</si>
  <si>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</si>
  <si>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</si>
  <si>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</si>
  <si>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</si>
  <si>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</si>
  <si>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</si>
  <si>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</si>
  <si>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</si>
  <si>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</si>
  <si>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</si>
  <si>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</si>
  <si>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</si>
  <si>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</si>
  <si>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</si>
  <si>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</si>
  <si>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</si>
  <si>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</si>
  <si>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</si>
  <si>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</si>
  <si>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</si>
  <si>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</si>
  <si>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</si>
  <si>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</si>
  <si>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</si>
  <si>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</si>
  <si>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</si>
  <si>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</si>
  <si>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</si>
  <si>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</si>
  <si>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</si>
  <si>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</si>
  <si>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</si>
  <si>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</si>
  <si>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</si>
  <si>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</si>
  <si>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</si>
  <si>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</si>
  <si>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</si>
  <si>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</si>
  <si>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</si>
  <si>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</si>
  <si>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</si>
  <si>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</si>
  <si>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</si>
  <si>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</si>
  <si>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</si>
  <si>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</si>
  <si>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</si>
  <si>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</si>
  <si>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</si>
  <si>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</si>
  <si>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</si>
  <si>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</si>
  <si>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</si>
  <si>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</si>
  <si>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</si>
  <si>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</si>
  <si>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</si>
  <si>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</si>
  <si>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</si>
  <si>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</si>
  <si>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</si>
  <si>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</si>
  <si>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</si>
  <si>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</si>
  <si>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</si>
  <si>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</si>
  <si>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</si>
  <si>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</si>
  <si>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</si>
  <si>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</si>
  <si>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</si>
  <si>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</si>
  <si>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</si>
  <si>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</si>
  <si>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</si>
  <si>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</si>
  <si>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</si>
  <si>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</si>
  <si>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</si>
  <si>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</si>
  <si>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</si>
  <si>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</si>
  <si>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</si>
  <si>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</si>
  <si>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</si>
  <si>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</si>
  <si>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</si>
  <si>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</si>
  <si>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</si>
  <si>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</si>
  <si>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</si>
  <si>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</si>
  <si>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</si>
  <si>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</si>
  <si>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</si>
  <si>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</si>
  <si>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</si>
  <si>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</si>
  <si>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</si>
  <si>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</si>
  <si>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</si>
  <si>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</si>
  <si>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</si>
  <si>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</si>
  <si>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</si>
  <si>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</si>
  <si>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</si>
  <si>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</si>
  <si>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</si>
  <si>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</si>
  <si>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</si>
  <si>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</si>
  <si>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</si>
  <si>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</si>
  <si>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</si>
  <si>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</si>
  <si>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</si>
  <si>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</si>
  <si>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</si>
  <si>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</si>
  <si>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</si>
  <si>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</si>
  <si>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</si>
  <si>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</si>
  <si>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</si>
  <si>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</si>
  <si>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</si>
  <si>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</si>
  <si>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</si>
  <si>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</si>
  <si>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</si>
  <si>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</si>
  <si>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</si>
  <si>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</si>
  <si>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</si>
  <si>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</si>
  <si>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</si>
  <si>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</si>
  <si>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</si>
  <si>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</si>
  <si>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</si>
  <si>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</si>
  <si>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</si>
  <si>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</si>
  <si>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</si>
  <si>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</si>
  <si>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</si>
  <si>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</si>
  <si>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</si>
  <si>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</si>
  <si>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</si>
  <si>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</si>
  <si>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</si>
  <si>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</si>
  <si>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</si>
  <si>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</si>
  <si>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</si>
  <si>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</si>
  <si>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</si>
  <si>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</si>
  <si>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</si>
  <si>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</si>
  <si>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</si>
  <si>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</si>
  <si>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</si>
  <si>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</si>
  <si>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</si>
  <si>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</si>
  <si>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</si>
  <si>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</si>
  <si>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</si>
  <si>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</si>
  <si>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</si>
  <si>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</si>
  <si>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</si>
  <si>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</si>
  <si>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</si>
  <si>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</si>
  <si>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</si>
  <si>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</si>
  <si>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</si>
  <si>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</si>
  <si>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</si>
  <si>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</si>
  <si>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</si>
  <si>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</si>
  <si>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</si>
  <si>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</si>
  <si>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</si>
  <si>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</si>
  <si>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</si>
  <si>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</si>
  <si>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</si>
  <si>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</si>
  <si>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</si>
  <si>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</si>
  <si>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</si>
  <si>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</si>
  <si>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</si>
  <si>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</si>
  <si>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</si>
  <si>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</si>
  <si>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</si>
  <si>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</si>
  <si>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</si>
  <si>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</si>
  <si>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</si>
  <si>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</si>
  <si>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</si>
  <si>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</si>
  <si>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</si>
  <si>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</si>
  <si>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</si>
  <si>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</si>
  <si>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</si>
  <si>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</si>
  <si>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</si>
  <si>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</si>
  <si>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</si>
  <si>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</si>
  <si>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</si>
  <si>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</si>
  <si>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</si>
  <si>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</si>
  <si>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</si>
  <si>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</si>
  <si>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</si>
  <si>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</si>
  <si>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</si>
  <si>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</si>
  <si>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</si>
  <si>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</si>
  <si>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</si>
  <si>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</si>
  <si>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</si>
  <si>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</si>
  <si>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</si>
  <si>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</si>
  <si>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</si>
  <si>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</si>
  <si>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</si>
  <si>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</si>
  <si>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</si>
  <si>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</si>
  <si>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</si>
  <si>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</si>
  <si>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</si>
  <si>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</si>
  <si>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</si>
  <si>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</si>
  <si>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</si>
  <si>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</si>
  <si>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</si>
  <si>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</si>
  <si>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</si>
  <si>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</si>
  <si>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</si>
  <si>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</si>
  <si>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</si>
  <si>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</si>
  <si>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</si>
  <si>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</si>
  <si>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</si>
  <si>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</si>
  <si>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</si>
  <si>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</si>
  <si>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</si>
  <si>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</si>
  <si>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</si>
  <si>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</si>
  <si>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</si>
  <si>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</si>
  <si>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</si>
  <si>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</si>
  <si>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</si>
  <si>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</si>
  <si>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</si>
  <si>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</si>
  <si>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</si>
  <si>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</si>
  <si>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</si>
  <si>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</si>
  <si>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</si>
  <si>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</si>
  <si>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</si>
  <si>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</si>
  <si>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</si>
  <si>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</si>
  <si>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</si>
  <si>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</si>
  <si>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</si>
  <si>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</si>
  <si>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</si>
  <si>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</si>
  <si>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</si>
  <si>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</si>
  <si>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</si>
  <si>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</si>
  <si>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</si>
  <si>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</si>
  <si>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</si>
  <si>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</si>
  <si>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</si>
  <si>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</si>
  <si>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</si>
  <si>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</si>
  <si>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</si>
  <si>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</si>
  <si>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</si>
  <si>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</si>
  <si>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</si>
  <si>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</si>
  <si>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</si>
  <si>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</si>
  <si>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</si>
  <si>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</si>
  <si>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</si>
  <si>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</si>
  <si>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</si>
  <si>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</si>
  <si>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</si>
  <si>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</si>
  <si>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</si>
  <si>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</si>
  <si>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</si>
  <si>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</si>
  <si>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</si>
  <si>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</si>
  <si>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</si>
  <si>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</si>
  <si>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</si>
  <si>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</si>
  <si>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</si>
  <si>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</si>
  <si>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</si>
  <si>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</si>
  <si>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</si>
  <si>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</si>
  <si>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</si>
  <si>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</si>
  <si>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</si>
  <si>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</si>
  <si>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</si>
  <si>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</si>
  <si>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</si>
  <si>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</si>
  <si>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</si>
  <si>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</si>
  <si>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</si>
  <si>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</si>
  <si>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</si>
  <si>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</si>
  <si>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</si>
  <si>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</si>
  <si>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</si>
  <si>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</si>
  <si>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</si>
  <si>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</si>
  <si>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</si>
  <si>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</si>
  <si>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</si>
  <si>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</si>
  <si>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</si>
  <si>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</si>
  <si>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</si>
  <si>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</si>
  <si>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</si>
  <si>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</si>
  <si>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</si>
  <si>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</si>
  <si>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</si>
  <si>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</si>
  <si>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</si>
  <si>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</si>
  <si>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</si>
  <si>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</si>
  <si>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</si>
  <si>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</si>
  <si>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</si>
  <si>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</si>
  <si>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</si>
  <si>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</si>
  <si>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</si>
  <si>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</si>
  <si>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</si>
  <si>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</si>
  <si>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</si>
  <si>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</si>
  <si>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</si>
  <si>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</si>
  <si>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</si>
  <si>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</si>
  <si>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</si>
  <si>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</si>
  <si>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</si>
  <si>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</si>
  <si>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</si>
  <si>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</si>
  <si>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</si>
  <si>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</si>
  <si>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</si>
  <si>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</si>
  <si>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</si>
  <si>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</si>
  <si>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</si>
  <si>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</si>
  <si>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</si>
  <si>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</si>
  <si>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</si>
  <si>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</si>
  <si>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</si>
  <si>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</si>
  <si>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</si>
  <si>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</si>
  <si>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</si>
  <si>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</si>
  <si>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</si>
  <si>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</si>
  <si>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</si>
  <si>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</si>
  <si>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</si>
  <si>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</si>
  <si>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</si>
  <si>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</si>
  <si>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</si>
  <si>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</si>
  <si>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</si>
  <si>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</si>
  <si>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</si>
  <si>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</si>
  <si>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</si>
  <si>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</si>
  <si>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</si>
  <si>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</si>
  <si>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</si>
  <si>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</si>
  <si>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</si>
  <si>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</si>
  <si>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</si>
  <si>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</si>
  <si>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</si>
  <si>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</si>
  <si>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</si>
  <si>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</si>
  <si>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</si>
  <si>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</si>
  <si>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</si>
  <si>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</si>
  <si>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</si>
  <si>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</si>
  <si>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</si>
  <si>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</si>
  <si>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</si>
  <si>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</si>
  <si>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</si>
  <si>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</si>
  <si>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</si>
  <si>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</si>
  <si>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</si>
  <si>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</si>
  <si>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</si>
  <si>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</si>
  <si>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</si>
  <si>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</si>
  <si>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</si>
  <si>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</si>
  <si>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</si>
  <si>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</si>
  <si>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</si>
  <si>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</si>
  <si>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</si>
  <si>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</si>
  <si>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</si>
  <si>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</si>
  <si>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</si>
  <si>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</si>
  <si>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</si>
  <si>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</si>
  <si>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</si>
  <si>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</si>
  <si>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</si>
  <si>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</si>
  <si>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</si>
  <si>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</si>
  <si>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</si>
  <si>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</si>
  <si>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</si>
  <si>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</si>
  <si>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</si>
  <si>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</si>
  <si>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</si>
  <si>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</si>
  <si>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</si>
  <si>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</si>
  <si>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</si>
  <si>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</si>
  <si>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</si>
  <si>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</si>
  <si>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</si>
  <si>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</si>
  <si>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</si>
  <si>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</si>
  <si>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</si>
  <si>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</si>
  <si>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</si>
  <si>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</si>
  <si>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</si>
  <si>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</si>
  <si>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</si>
  <si>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</si>
  <si>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</si>
  <si>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</si>
  <si>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</si>
  <si>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</si>
  <si>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</si>
  <si>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</si>
  <si>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</si>
  <si>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</si>
  <si>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</si>
  <si>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</si>
  <si>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</si>
  <si>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</si>
  <si>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</si>
  <si>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</si>
  <si>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</si>
  <si>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</si>
  <si>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</si>
  <si>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</si>
  <si>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</si>
  <si>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</si>
  <si>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</si>
  <si>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</si>
  <si>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</si>
  <si>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</si>
  <si>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</si>
  <si>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</si>
  <si>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</si>
  <si>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</si>
  <si>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</si>
  <si>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</si>
  <si>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</si>
  <si>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</si>
  <si>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</si>
  <si>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</si>
  <si>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</si>
  <si>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</si>
  <si>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</si>
  <si>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</si>
  <si>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</si>
  <si>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</si>
  <si>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</si>
  <si>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</si>
  <si>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</si>
  <si>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</si>
  <si>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</si>
  <si>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</si>
  <si>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</si>
  <si>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</si>
  <si>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</si>
  <si>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</si>
  <si>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</si>
  <si>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</si>
  <si>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</si>
  <si>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</si>
  <si>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</si>
  <si>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</si>
  <si>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</si>
  <si>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</si>
  <si>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</si>
  <si>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</si>
  <si>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</si>
  <si>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</si>
  <si>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</si>
  <si>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</si>
  <si>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</si>
  <si>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</si>
  <si>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</si>
  <si>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</si>
  <si>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</si>
  <si>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</si>
  <si>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</si>
  <si>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</si>
  <si>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</si>
  <si>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</si>
  <si>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</si>
  <si>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</si>
  <si>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</si>
  <si>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</si>
  <si>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</si>
  <si>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</si>
  <si>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</si>
  <si>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</si>
  <si>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</si>
  <si>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</si>
  <si>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</si>
  <si>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</si>
  <si>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</si>
  <si>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</si>
  <si>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</si>
  <si>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</si>
  <si>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</si>
  <si>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</si>
  <si>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</si>
  <si>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</si>
  <si>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</si>
  <si>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</si>
  <si>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</si>
  <si>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</si>
  <si>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</si>
  <si>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</si>
  <si>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</si>
  <si>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</si>
  <si>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</si>
  <si>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</si>
  <si>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</si>
  <si>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</si>
  <si>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</si>
  <si>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</si>
  <si>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</si>
  <si>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</si>
  <si>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</si>
  <si>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</si>
  <si>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</si>
  <si>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</si>
  <si>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</si>
  <si>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</si>
  <si>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</si>
  <si>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</si>
  <si>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</si>
  <si>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</si>
  <si>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</si>
  <si>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</si>
  <si>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</si>
  <si>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</si>
  <si>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</si>
  <si>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</si>
  <si>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</si>
  <si>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</si>
  <si>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</si>
  <si>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</si>
  <si>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</si>
  <si>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</si>
  <si>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</si>
  <si>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</si>
  <si>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</si>
  <si>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</si>
  <si>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</si>
  <si>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</si>
  <si>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</si>
  <si>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</si>
  <si>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</si>
  <si>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</si>
  <si>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</si>
  <si>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</si>
  <si>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</si>
  <si>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</si>
  <si>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</si>
  <si>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</si>
  <si>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</si>
  <si>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</si>
  <si>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</si>
  <si>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</si>
  <si>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</si>
  <si>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</si>
  <si>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</si>
  <si>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</si>
  <si>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</si>
  <si>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</si>
  <si>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</si>
  <si>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</si>
  <si>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</si>
  <si>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</si>
  <si>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</si>
  <si>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</si>
  <si>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</si>
  <si>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</si>
  <si>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</si>
  <si>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</si>
  <si>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</si>
  <si>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</si>
  <si>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</si>
  <si>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</si>
  <si>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</si>
  <si>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</si>
  <si>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</si>
  <si>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</si>
  <si>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</si>
  <si>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</si>
  <si>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</si>
  <si>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</si>
  <si>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</si>
  <si>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</si>
  <si>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</si>
  <si>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</si>
  <si>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</si>
  <si>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</si>
  <si>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</si>
  <si>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</si>
  <si>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</si>
  <si>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</si>
  <si>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</si>
  <si>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</si>
  <si>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</si>
  <si>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</si>
  <si>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</si>
  <si>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</si>
  <si>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</si>
  <si>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</si>
  <si>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</si>
  <si>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</si>
  <si>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</si>
  <si>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</si>
  <si>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</si>
  <si>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</si>
  <si>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</si>
  <si>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</si>
  <si>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</si>
  <si>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</si>
  <si>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</si>
  <si>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</si>
  <si>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</si>
  <si>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</si>
  <si>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</si>
  <si>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</si>
  <si>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</si>
  <si>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</si>
  <si>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</si>
  <si>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</si>
  <si>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</si>
  <si>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</si>
  <si>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</si>
  <si>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</si>
  <si>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</si>
  <si>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</si>
  <si>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</si>
  <si>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</si>
  <si>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</si>
  <si>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</si>
  <si>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</si>
  <si>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</si>
  <si>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</si>
  <si>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</si>
  <si>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</si>
  <si>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</si>
  <si>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</si>
  <si>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</si>
  <si>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</si>
  <si>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</si>
  <si>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</si>
  <si>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</si>
  <si>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</si>
  <si>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</si>
  <si>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</si>
  <si>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</si>
  <si>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</si>
  <si>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</si>
  <si>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</si>
  <si>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</si>
  <si>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</si>
  <si>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</si>
  <si>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</si>
  <si>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</si>
  <si>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</si>
  <si>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</si>
  <si>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</si>
  <si>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</si>
  <si>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</si>
  <si>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</si>
  <si>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</si>
  <si>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</si>
  <si>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</si>
  <si>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</si>
  <si>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</si>
  <si>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</si>
  <si>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</si>
  <si>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</si>
  <si>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</si>
  <si>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</si>
  <si>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</si>
  <si>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</si>
  <si>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</si>
  <si>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</si>
  <si>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</si>
  <si>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</si>
  <si>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</si>
  <si>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</si>
  <si>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</si>
  <si>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</si>
  <si>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</si>
  <si>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</si>
  <si>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</si>
  <si>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</si>
  <si>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</si>
  <si>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</si>
  <si>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</si>
  <si>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</si>
  <si>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</si>
  <si>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</si>
  <si>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</si>
  <si>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</si>
  <si>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</si>
  <si>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</si>
  <si>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</si>
  <si>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</si>
  <si>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</si>
  <si>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</si>
  <si>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</si>
  <si>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</si>
  <si>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</si>
  <si>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</si>
  <si>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</si>
  <si>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</si>
  <si>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</si>
  <si>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</si>
  <si>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</si>
  <si>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</si>
  <si>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</si>
  <si>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</si>
  <si>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</si>
  <si>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</si>
  <si>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</si>
  <si>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</si>
  <si>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</si>
  <si>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</si>
  <si>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</si>
  <si>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</si>
  <si>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</si>
  <si>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</si>
  <si>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</si>
  <si>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</si>
  <si>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</si>
  <si>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</si>
  <si>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</si>
  <si>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</si>
  <si>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</si>
  <si>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</si>
  <si>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</si>
  <si>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</si>
  <si>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</si>
  <si>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</si>
  <si>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</si>
  <si>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</si>
  <si>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</si>
  <si>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</si>
  <si>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</si>
  <si>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</si>
  <si>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</si>
  <si>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</si>
  <si>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</si>
  <si>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</si>
  <si>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</si>
  <si>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</si>
  <si>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</si>
  <si>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</si>
  <si>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</si>
  <si>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</si>
  <si>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</si>
  <si>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</si>
  <si>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</si>
  <si>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</si>
  <si>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</si>
  <si>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</si>
  <si>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</si>
  <si>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</si>
  <si>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</si>
  <si>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</si>
  <si>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</si>
  <si>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</si>
  <si>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</si>
  <si>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</si>
  <si>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</si>
  <si>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</si>
  <si>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</si>
  <si>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</si>
  <si>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</si>
  <si>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</si>
  <si>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</si>
  <si>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</si>
  <si>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</si>
  <si>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</si>
  <si>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</si>
  <si>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</si>
  <si>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</si>
  <si>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</si>
  <si>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</si>
  <si>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</si>
  <si>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</si>
  <si>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</si>
  <si>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</si>
  <si>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</si>
  <si>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</si>
  <si>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</si>
  <si>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</si>
  <si>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</si>
  <si>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</si>
  <si>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</si>
  <si>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</si>
  <si>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</si>
  <si>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</si>
  <si>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</si>
  <si>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</si>
  <si>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</si>
  <si>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</si>
  <si>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</si>
  <si>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</si>
  <si>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</si>
  <si>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</si>
  <si>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</si>
  <si>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</si>
  <si>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</si>
  <si>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</si>
  <si>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</si>
  <si>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</si>
  <si>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</si>
  <si>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</si>
  <si>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</si>
  <si>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</si>
  <si>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</si>
  <si>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</si>
  <si>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</si>
  <si>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</si>
  <si>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</si>
  <si>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</si>
  <si>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</si>
  <si>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</si>
  <si>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</si>
  <si>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</si>
  <si>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</si>
  <si>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</si>
  <si>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</si>
  <si>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</si>
  <si>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</si>
  <si>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</si>
  <si>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</si>
  <si>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</si>
  <si>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</si>
  <si>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</si>
  <si>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</si>
  <si>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</si>
  <si>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</si>
  <si>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</si>
  <si>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</si>
  <si>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</si>
  <si>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</si>
  <si>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</si>
  <si>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</si>
  <si>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</si>
  <si>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</si>
  <si>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</si>
  <si>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</si>
  <si>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</si>
  <si>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</si>
  <si>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</si>
  <si>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</si>
  <si>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</si>
  <si>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</si>
  <si>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</si>
  <si>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</si>
  <si>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</si>
  <si>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</si>
  <si>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</si>
  <si>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</si>
  <si>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</si>
  <si>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</si>
  <si>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</si>
  <si>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</si>
  <si>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</si>
  <si>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</si>
  <si>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</si>
  <si>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</si>
  <si>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</si>
  <si>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</si>
  <si>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</si>
  <si>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</si>
  <si>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</si>
  <si>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</si>
  <si>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</si>
  <si>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</si>
  <si>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</si>
  <si>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</si>
  <si>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</si>
  <si>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</si>
  <si>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</si>
  <si>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</si>
  <si>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</si>
  <si>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</si>
  <si>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</si>
  <si>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</si>
  <si>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</si>
  <si>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</si>
  <si>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</si>
  <si>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</si>
  <si>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</si>
  <si>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</si>
  <si>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</si>
  <si>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</si>
  <si>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</si>
  <si>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</si>
  <si>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</si>
  <si>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</si>
  <si>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</si>
  <si>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</si>
  <si>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</si>
  <si>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</si>
  <si>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</si>
  <si>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</si>
  <si>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</si>
  <si>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</si>
  <si>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</si>
  <si>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</si>
  <si>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</si>
  <si>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</si>
  <si>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</si>
  <si>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</si>
  <si>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</si>
  <si>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</si>
  <si>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</si>
  <si>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</si>
  <si>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</si>
  <si>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</si>
  <si>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</si>
  <si>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</si>
  <si>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</si>
  <si>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</si>
  <si>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</si>
  <si>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</si>
  <si>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</si>
  <si>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</si>
  <si>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</si>
  <si>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</si>
  <si>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</si>
  <si>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</si>
  <si>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</si>
  <si>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</si>
  <si>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</si>
  <si>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</si>
  <si>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</si>
  <si>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</si>
  <si>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</si>
  <si>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</si>
  <si>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</si>
  <si>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</si>
  <si>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</si>
  <si>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</si>
  <si>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</si>
  <si>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</si>
  <si>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</si>
  <si>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</si>
  <si>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</si>
  <si>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</si>
  <si>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</si>
  <si>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</si>
  <si>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</si>
  <si>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</si>
  <si>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</si>
  <si>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</si>
  <si>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</si>
  <si>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</si>
  <si>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</si>
  <si>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</si>
  <si>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</si>
  <si>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</si>
  <si>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</si>
  <si>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</si>
  <si>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</si>
  <si>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</si>
  <si>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</si>
  <si>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</si>
  <si>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</si>
  <si>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</si>
  <si>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</si>
  <si>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</si>
  <si>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</si>
  <si>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</si>
  <si>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</si>
  <si>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</si>
  <si>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</si>
  <si>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</si>
  <si>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</si>
  <si>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</si>
  <si>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</si>
  <si>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</si>
  <si>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</si>
  <si>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</si>
  <si>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</si>
  <si>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</si>
  <si>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</si>
  <si>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</si>
  <si>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</si>
  <si>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</si>
  <si>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</si>
  <si>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</si>
  <si>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</si>
  <si>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</si>
  <si>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</si>
  <si>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</si>
  <si>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</si>
  <si>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</si>
  <si>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</si>
  <si>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</si>
  <si>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</si>
  <si>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</si>
  <si>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</si>
  <si>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</si>
  <si>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</si>
  <si>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</si>
  <si>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</si>
  <si>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</si>
  <si>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</si>
  <si>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</si>
  <si>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</si>
  <si>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</si>
  <si>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</si>
  <si>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</si>
  <si>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</si>
  <si>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</si>
  <si>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</si>
  <si>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</si>
  <si>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</si>
  <si>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</si>
  <si>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</si>
  <si>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</si>
  <si>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</si>
  <si>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</si>
  <si>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</si>
  <si>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</si>
  <si>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</si>
  <si>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</si>
  <si>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</si>
  <si>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</si>
  <si>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</si>
  <si>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</si>
  <si>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</si>
  <si>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</si>
  <si>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</si>
  <si>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</si>
  <si>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</si>
  <si>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</si>
  <si>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</si>
  <si>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</si>
  <si>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</si>
  <si>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</si>
  <si>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</si>
  <si>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</si>
  <si>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</si>
  <si>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</si>
  <si>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</si>
  <si>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</si>
  <si>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</si>
  <si>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</si>
  <si>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</si>
  <si>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</si>
  <si>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</si>
  <si>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</si>
  <si>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</si>
  <si>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</si>
  <si>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</si>
  <si>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</si>
  <si>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</si>
  <si>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</si>
  <si>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</si>
  <si>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</si>
  <si>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</si>
  <si>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</si>
  <si>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</si>
  <si>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</si>
  <si>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</si>
  <si>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</si>
  <si>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</si>
  <si>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</si>
  <si>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</si>
  <si>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</si>
  <si>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</si>
  <si>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</si>
  <si>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</si>
  <si>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</si>
  <si>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</si>
  <si>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</si>
  <si>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</si>
  <si>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</si>
  <si>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</si>
  <si>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</si>
  <si>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</si>
  <si>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</si>
  <si>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</si>
  <si>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</si>
  <si>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</si>
  <si>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</si>
  <si>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</si>
  <si>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</si>
  <si>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</si>
  <si>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</si>
  <si>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</si>
  <si>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</si>
  <si>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on way need 60 min  ,sec</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</si>
  <si>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</si>
  <si>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</si>
  <si>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</si>
  <si>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</si>
  <si>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</si>
  <si>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</si>
  <si>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</si>
  <si>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</si>
  <si>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</si>
  <si>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</si>
  <si>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</si>
  <si>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</si>
  <si>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</si>
  <si>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</si>
  <si>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</si>
  <si>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</si>
  <si>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</si>
  <si>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</si>
  <si>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</si>
  <si>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</si>
  <si>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</si>
  <si>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</si>
  <si>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</si>
  <si>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</si>
  <si>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</si>
  <si>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</si>
  <si>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</si>
  <si>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</si>
  <si>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</si>
  <si>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</si>
  <si>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</si>
  <si>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</si>
  <si>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</si>
  <si>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</si>
  <si>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</si>
  <si>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</si>
  <si>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</si>
  <si>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</si>
  <si>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</si>
  <si>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</si>
  <si>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</si>
  <si>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</si>
  <si>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</si>
  <si>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</si>
  <si>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</si>
  <si>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</si>
  <si>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</si>
  <si>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</si>
  <si>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</si>
  <si>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</si>
  <si>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</si>
  <si>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</si>
  <si>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</si>
  <si>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</si>
  <si>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</si>
  <si>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</si>
  <si>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</si>
  <si>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</si>
  <si>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</si>
  <si>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</si>
  <si>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</si>
  <si>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</si>
  <si>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</si>
  <si>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</si>
  <si>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</si>
  <si>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</si>
  <si>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</si>
  <si>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</si>
  <si>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</si>
  <si>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</si>
  <si>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</si>
  <si>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</si>
  <si>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</si>
  <si>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</si>
  <si>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</si>
  <si>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</si>
  <si>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</si>
  <si>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</si>
  <si>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</si>
  <si>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</si>
  <si>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</si>
  <si>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</si>
  <si>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</si>
  <si>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</si>
  <si>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</si>
  <si>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</si>
  <si>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</si>
  <si>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</si>
  <si>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</si>
  <si>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</si>
  <si>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</si>
  <si>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</si>
  <si>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</si>
  <si>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</si>
  <si>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</si>
  <si>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</si>
  <si>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</si>
  <si>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</si>
  <si>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</si>
  <si>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</si>
  <si>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</si>
  <si>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</si>
  <si>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</si>
  <si>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</si>
  <si>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</si>
  <si>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</si>
  <si>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</si>
  <si>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</si>
  <si>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</si>
  <si>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PCM-20251009-00002335</t>
  </si>
  <si>
    <t>EM team moved ETA: 60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</si>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</sst>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277.05883078703482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0.11815949073934462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9.8055324073357042E-2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5.7476620371744502E-2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45940.007256712961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45940.007256712961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45940.007256712961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45940.007256712961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45940.007256712961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45940.007256712961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45940.007256712961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45940.007256712961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45940.007256712961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45940.007256712961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45940.007256712961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45940.007256712961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45940.007256712961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45940.007256712961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45940.007256712961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45940.007256712961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45940.007256712961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45940.007256712961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45940.007256712961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45940.007256712961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45940.007256712961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45940.007256712961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45940.007256712961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45940.007256712961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45940.007256712961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45940.007256712961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45940.007256712961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45940.007256712961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45940.007256712961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45940.007256712961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45940.007256712961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45940.007256712961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45940.007256712961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45940.007256712961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45940.007256712961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45940.007256712961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45940.007256712961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45940.007256712961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45940.007256712961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45940.007256712961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45940.007256712961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45940.007256712961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45940.007256712961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45940.007256712961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45940.007256712961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45940.007256712961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45940.007256712961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45940.007256712961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45940.007256712961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45940.007256712961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45940.007256712961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45940.007256712961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45940.007256712961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45940.007256712961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45940.007256712961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45940.007256712961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45940.007256712961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45940.007256712961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AFF4712-9C4C-47C8-BA5F-1927603BFAB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133.28017337962956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115.00741874999949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0.29408541666634846</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0.12240717592067085</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45940.007256712961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45940.007256712961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45940.007256712961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45940.007256712961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45940.007256712961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45940.007256712961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45940.007256712961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45940.007256712961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45940.007256712961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45940.007256712961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45940.007256712961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45940.007256712961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45940.007256712961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45940.007256712961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45940.007256712961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45940.007256712961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45940.007256712961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45940.007256712961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45940.007256712961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45940.007256712961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45940.007256712961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45940.007256712961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45940.007256712961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45940.007256712961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45940.007256712961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45940.007256712961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45940.007256712961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45940.007256712961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45940.007256712961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45940.007256712961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45940.007256712961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45940.007256712961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45940.007256712961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45940.007256712961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45940.007256712961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45940.007256712961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45940.007256712961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45940.007256712961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45940.007256712961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45940.007256712961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45940.007256712961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45940.007256712961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45940.007256712961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45940.007256712961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45940.007256712961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45940.007256712961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45940.007256712961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45940.007256712961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45940.007256712961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45940.007256712961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45940.007256712961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45940.007256712961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45940.007256712961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45940.007256712961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45940.007256712961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45940.007256712961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45940.007256712961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45940.007256712961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45940.007256712961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45940.007256712961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45940.007256712961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45940.007256712961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45940.007256712961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45940.007256712961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45940.007256712961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45940.007256712961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45940.007256712961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45940.007256712961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45940.007256712961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45940.007256712961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45940.007256712961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45940.007256712961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45940.007256712961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45940.007256712961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45940.007256712961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45940.007256712961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45940.007256712961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45940.007256712961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45940.007256712961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45940.007256712961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45940.007256712961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45940.007256712961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45940.007256712961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45940.007256712961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45940.007256712961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45940.007256712961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45940.007256712961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45940.007256712961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45940.007256712961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45940.007256712961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45940.007256712961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45940.007256712961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45940.007256712961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45940.007256712961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45940.007256712961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45940.007256712961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45940.007256712961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45940.007256712961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45940.007256712961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45940.007256712961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45940.007256712961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45940.007256712961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45940.007256712961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45940.007256712961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45940.007256712961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45940.007256712961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45940.007256712961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45940.007256712961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45940.007256712961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45940.007256712961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45940.007256712961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45940.007256712961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45940.007256712961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45940.007256712961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45940.007256712961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45940.007256712961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45940.007256712961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45940.007256712961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45940.007256712961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45940.007256712961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45940.007256712961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45940.007256712961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45940.007256712961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45940.007256712961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45940.007256712961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45940.007256712961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45940.007256712961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45940.007256712961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45940.007256712961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45940.007256712961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45940.007256712961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45940.007256712961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45940.007256712961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45940.007256712961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45940.007256712961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45940.007256712961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45940.007256712961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45940.007256712961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45940.007256712961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45940.007256712961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45940.007256712961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45940.007256712961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45940.007256712961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45940.007256712961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45940.007256712961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45940.007256712961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45940.007256712961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45940.007256712961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45940.007256712961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45940.007256712961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45940.007256712961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45940.007256712961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45940.007256712961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45940.007256712961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45940.007256712961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45940.007256712961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45940.007256712961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45940.007256712961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45940.007256712961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45940.007256712961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45940.007256712961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45940.007256712961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45940.007256712961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45940.007256712961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45940.007256712961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45940.007256712961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45940.007256712961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45940.007256712961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45940.007256712961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45940.007256712961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45940.007256712961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45940.007256712961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45940.007256712961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45940.007256712961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45940.007256712961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45940.007256712961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45940.007256712961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45940.007256712961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45940.007256712961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45940.007256712961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45940.007256712961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45940.007256712961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45940.007256712961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45940.007256712961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45940.007256712961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45940.007256712961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45940.007256712961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45940.007256712961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45940.007256712961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45940.007256712961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45940.007256712961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45940.007256712961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45940.007256712961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45940.007256712961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45940.007256712961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45940.007256712961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45940.007256712961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45940.007256712961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45940.007256712961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45940.007256712961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45940.007256712961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45940.007256712961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45940.007256712961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45940.007256712961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45940.007256712961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45940.007256712961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45940.007256712961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45940.007256712961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45940.007256712961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45940.007256712961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45940.007256712961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45940.007256712961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45940.007256712961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45940.007256712961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45940.007256712961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45940.007256712961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45940.007256712961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45940.007256712961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45940.007256712961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45940.007256712961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45940.007256712961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45940.007256712961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45940.007256712961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45940.007256712961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45940.007256712961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45940.007256712961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45940.007256712961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45940.007256712961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45940.007256712961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45940.007256712961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45940.007256712961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45940.007256712961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45940.007256712961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45940.007256712961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45940.007256712961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45940.007256712961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45940.007256712961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45940.007256712961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45940.007256712961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45940.007256712961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45940.007256712961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45940.007256712961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45940.007256712961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45940.007256712961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45940.007256712961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45940.007256712961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45940.007256712961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45940.007256712961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45940.007256712961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45940.007256712961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45940.007256712961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45940.007256712961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45940.007256712961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45940.007256712961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45940.007256712961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45940.007256712961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45940.007256712961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45940.007256712961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45940.007256712961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45940.007256712961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45940.007256712961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45940.007256712961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45940.007256712961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45940.007256712961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45940.007256712961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45940.007256712961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45940.007256712961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45940.007256712961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45940.007256712961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45940.007256712961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45940.007256712961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45940.007256712961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45940.007256712961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45940.007256712961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45940.007256712961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45940.007256712961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45940.007256712961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45940.007256712961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45940.007256712961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45940.007256712961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45940.007256712961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45940.007256712961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45940.007256712961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45940.007256712961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45940.007256712961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45940.007256712961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45940.007256712961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45940.007256712961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45940.007256712961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45940.007256712961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45940.007256712961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45940.007256712961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45940.007256712961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45940.007256712961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45940.007256712961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45940.007256712961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45940.007256712961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45940.007256712961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45940.007256712961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45940.007256712961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45940.007256712961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45940.007256712961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45940.007256712961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45940.007256712961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45940.007256712961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45940.007256712961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45940.007256712961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45940.007256712961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45940.007256712961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45940.007256712961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45940.007256712961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45940.007256712961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45940.007256712961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45940.007256712961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45940.007256712961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45940.007256712961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45940.007256712961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45940.007256712961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45940.007256712961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45940.007256712961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45940.007256712961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45940.007256712961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45940.007256712961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45940.007256712961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45940.007256712961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45940.007256712961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45940.007256712961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45940.007256712961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45940.007256712961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45940.007256712961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45940.007256712961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45940.007256712961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45940.007256712961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45940.007256712961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45940.007256712961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45940.007256712961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45940.007256712961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45940.007256712961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45940.007256712961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45940.007256712961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45940.007256712961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45940.007256712961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45940.007256712961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45940.007256712961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45940.007256712961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45940.007256712961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45940.007256712961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45940.007256712961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45940.007256712961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45940.007256712961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45940.007256712961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45940.007256712961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45940.007256712961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45940.007256712961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45940.007256712961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45940.007256712961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45940.007256712961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45940.007256712961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45940.007256712961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45940.007256712961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45940.007256712961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45940.007256712961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45940.007256712961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45940.007256712961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45940.007256712961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45940.007256712961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45940.007256712961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45940.007256712961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45940.007256712961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45940.007256712961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45940.007256712961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45940.007256712961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45940.007256712961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45940.007256712961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45940.007256712961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45940.007256712961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45940.007256712961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45940.007256712961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45940.007256712961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45940.007256712961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45940.007256712961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45940.007256712961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45940.007256712961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45940.007256712961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45940.007256712961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45940.007256712961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45940.007256712961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45940.007256712961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45940.007256712961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45940.007256712961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45940.007256712961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45940.007256712961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45940.007256712961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45940.007256712961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45940.007256712961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45940.007256712961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45940.007256712961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45940.007256712961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45940.007256712961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45940.007256712961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45940.007256712961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45940.007256712961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45940.007256712961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45940.007256712961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45940.007256712961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45940.007256712961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45940.007256712961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45940.007256712961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45940.007256712961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45940.007256712961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45940.007256712961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45940.007256712961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45940.007256712961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45940.007256712961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45940.007256712961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45940.007256712961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45940.007256712961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45940.007256712961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45940.007256712961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45940.007256712961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45940.007256712961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45940.007256712961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45940.007256712961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45940.007256712961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45940.007256712961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45940.007256712961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45940.007256712961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45940.007256712961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45940.007256712961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45940.007256712961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45940.007256712961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45940.007256712961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45940.007256712961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45940.007256712961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45940.007256712961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45940.007256712961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45940.007256712961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45940.007256712961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45940.007256712961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45940.007256712961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45940.007256712961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45940.007256712961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45940.007256712961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45940.007256712961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45940.007256712961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45940.007256712961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45940.007256712961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45940.007256712961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45940.007256712961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45940.007256712961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45940.007256712961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45940.007256712961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45940.007256712961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45940.007256712961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45940.007256712961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45940.007256712961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45940.007256712961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45940.007256712961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45940.007256712961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45940.007256712961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45940.007256712961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45940.007256712961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45940.007256712961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45940.007256712961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45940.007256712961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45940.007256712961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45940.007256712961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45940.007256712961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45940.007256712961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45940.007256712961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45940.007256712961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45940.007256712961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45940.007256712961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45940.007256712961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45940.007256712961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45940.007256712961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45940.007256712961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45940.007256712961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45940.007256712961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45940.007256712961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45940.007256712961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45940.007256712961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45940.007256712961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45940.007256712961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45940.007256712961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45940.007256712961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45940.007256712961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45940.007256712961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45940.007256712961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45940.007256712961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45940.007256712961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45940.007256712961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45940.007256712961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45940.007256712961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45940.007256712961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45940.007256712961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45940.007256712961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45940.007256712961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45940.007256712961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45940.007256712961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45940.007256712961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45940.007256712961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45940.007256712961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45940.007256712961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45940.007256712961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45940.007256712961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45940.007256712961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45940.007256712961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45940.007256712961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45940.007256712961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45940.007256712961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45940.007256712961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45940.007256712961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45940.007256712961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45940.007256712961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45940.007256712961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45940.007256712961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45940.007256712961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45940.007256712961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45940.007256712961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45940.007256712961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45940.007256712961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45940.007256712961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45940.007256712961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45940.007256712961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45940.007256712961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45940.007256712961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45940.007256712961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45940.007256712961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45940.007256712961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45940.007256712961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45940.007256712961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45940.007256712961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45940.007256712961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45940.007256712961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45940.007256712961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45940.007256712961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45940.007256712961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45940.007256712961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45940.007256712961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45940.007256712961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45940.007256712961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45940.007256712961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45940.007256712961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45940.007256712961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45940.007256712961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45940.007256712961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45940.007256712961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45940.007256712961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45940.007256712961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45940.007256712961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45940.007256712961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45940.007256712961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45940.007256712961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45940.007256712961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45940.007256712961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45940.007256712961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45940.007256712961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45940.007256712961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45940.007256712961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45940.007256712961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45940.007256712961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45940.007256712961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45940.007256712961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45940.007256712961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45940.007256712961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45940.007256712961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45940.007256712961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45940.007256712961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45940.007256712961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45940.007256712961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45940.007256712961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45940.007256712961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45940.007256712961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45940.007256712961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45940.007256712961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45940.007256712961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45940.007256712961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45940.007256712961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45940.007256712961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45940.007256712961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45940.007256712961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45940.007256712961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45940.007256712961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45940.007256712961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45940.007256712961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45940.007256712961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45940.007256712961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45940.007256712961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45940.007256712961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45940.007256712961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45940.007256712961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45940.007256712961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45940.007256712961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45940.007256712961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45940.007256712961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45940.007256712961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45940.007256712961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45940.007256712961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45940.007256712961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45940.007256712961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45940.007256712961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45940.007256712961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45940.007256712961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45940.007256712961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45940.007256712961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45940.007256712961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45940.007256712961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45940.007256712961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45940.007256712961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45940.007256712961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45940.007256712961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45940.007256712961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45940.007256712961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45940.007256712961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45940.007256712961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45940.007256712961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45940.007256712961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45940.007256712961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45940.007256712961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45940.007256712961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45940.007256712961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45940.007256712961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45940.007256712961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45940.007256712961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45940.007256712961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45940.007256712961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45940.007256712961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45940.007256712961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45940.007256712961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45940.007256712961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45940.007256712961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45940.007256712961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45940.007256712961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45940.007256712961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45940.007256712961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45940.007256712961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45940.007256712961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45940.007256712961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45940.007256712961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45940.007256712961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45940.007256712961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45940.007256712961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45940.007256712961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45940.007256712961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45940.007256712961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45940.007256712961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45940.007256712961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45940.007256712961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45940.007256712961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45940.007256712961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45940.007256712961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45940.007256712961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45940.007256712961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45940.007256712961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45940.007256712961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45940.007256712961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45940.007256712961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45940.007256712961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45940.007256712961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45940.007256712961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45940.007256712961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45940.007256712961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45940.007256712961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45940.007256712961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45940.007256712961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45940.007256712961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45940.007256712961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45940.007256712961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45940.007256712961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45940.007256712961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45940.007256712961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45940.007256712961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45940.007256712961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45940.007256712961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45940.007256712961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45940.007256712961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45940.007256712961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45940.007256712961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45940.007256712961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45940.007256712961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45940.007256712961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45940.007256712961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45940.007256712961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45940.007256712961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45940.007256712961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45940.007256712961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45940.007256712961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45940.007256712961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45940.007256712961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45940.007256712961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45940.007256712961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45940.007256712961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45940.007256712961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45940.007256712961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45940.007256712961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45940.007256712961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45940.007256712961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45940.007256712961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45940.007256712961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45940.007256712961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45940.007256712961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45940.007256712961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45940.007256712961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45940.007256712961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45940.007256712961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45940.007256712961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45940.007256712961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45940.007256712961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45940.007256712961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45940.007256712961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45940.007256712961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45940.007256712961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45940.007256712961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45940.007256712961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45940.007256712961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45940.007256712961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45940.007256712961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45940.007256712961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45940.007256712961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45940.007256712961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45940.007256712961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45940.007256712961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45940.007256712961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45940.007256712961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45940.007256712961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45940.007256712961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45940.007256712961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45940.007256712961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45940.007256712961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45940.007256712961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45940.007256712961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45940.007256712961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45940.007256712961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45940.007256712961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45940.007256712961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45940.007256712961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45940.007256712961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45940.007256712961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45940.007256712961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45940.007256712961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45940.007256712961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45940.007256712961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45940.007256712961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45940.007256712961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45940.007256712961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45940.007256712961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45940.007256712961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45940.007256712961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45940.007256712961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45940.007256712961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45940.007256712961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45940.007256712961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45940.007256712961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45940.007256712961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45940.007256712961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45940.007256712961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45940.007256712961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45940.007256712961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45940.007256712961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45940.007256712961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45940.007256712961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45940.007256712961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45940.007256712961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45940.007256712961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45940.007256712961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45940.007256712961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45940.007256712961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45940.007256712961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45940.007256712961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45940.007256712961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45940.007256712961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45940.007256712961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45940.007256712961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45940.007256712961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45940.007256712961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45940.007256712961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45940.007256712961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45940.007256712961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45940.007256712961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45940.007256712961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45940.007256712961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45940.007256712961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45940.007256712961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45940.007256712961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45940.007256712961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45940.007256712961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45940.007256712961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45940.007256712961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45940.007256712961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45940.007256712961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45940.007256712961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45940.007256712961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45940.007256712961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45940.007256712961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45940.007256712961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45940.007256712961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45940.007256712961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45940.007256712961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45940.007256712961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45940.007256712961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45940.007256712961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45940.007256712961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45940.007256712961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45940.007256712961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45940.007256712961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45940.007256712961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45940.007256712961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45940.007256712961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45940.007256712961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45940.007256712961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45940.007256712961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45940.007256712961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45940.007256712961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45940.007256712961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45940.007256712961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45940.007256712961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45940.007256712961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45940.007256712961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45940.007256712961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45940.007256712961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45940.007256712961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45940.007256712961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45940.007256712961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45940.007256712961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45940.007256712961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45940.007256712961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45940.007256712961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45940.007256712961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45940.007256712961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45940.007256712961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45940.007256712961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45940.007256712961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45940.007256712961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45940.007256712961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45940.007256712961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45940.007256712961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45940.007256712961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45940.007256712961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45940.007256712961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45940.007256712961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45940.007256712961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45940.007256712961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45940.007256712961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45940.007256712961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45940.007256712961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45940.007256712961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45940.007256712961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45940.007256712961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45940.007256712961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45940.007256712961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45940.007256712961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45940.007256712961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45940.007256712961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45940.007256712961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45940.007256712961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45940.007256712961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45940.007256712961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45940.007256712961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45940.007256712961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45940.007256712961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45940.007256712961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45940.007256712961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45940.007256712961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45940.007256712961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45940.007256712961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45940.007256712961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45940.007256712961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45940.007256712961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45940.007256712961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45940.007256712961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45940.007256712961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45940.007256712961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45940.007256712961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45940.007256712961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45940.007256712961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45940.007256712961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45940.007256712961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45940.007256712961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45940.007256712961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45940.007256712961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45940.007256712961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45940.007256712961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45940.007256712961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45940.007256712961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45940.007256712961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45940.007256712961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45940.007256712961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45940.007256712961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45940.007256712961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45940.007256712961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45940.007256712961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45940.007256712961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45940.007256712961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45940.007256712961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45940.007256712961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45940.007256712961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45940.007256712961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45940.007256712961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45940.007256712961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45940.007256712961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45940.007256712961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45940.007256712961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45940.007256712961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45940.007256712961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45940.007256712961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45940.007256712961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45940.007256712961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45940.007256712961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45940.007256712961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45940.007256712961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45940.007256712961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45940.007256712961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45940.007256712961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45940.007256712961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45940.007256712961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45940.007256712961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45940.007256712961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45940.007256712961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45940.007256712961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45940.007256712961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45940.007256712961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45940.007256712961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45940.007256712961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45940.007256712961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45940.007256712961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45940.007256712961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45940.007256712961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45940.007256712961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45940.007256712961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45940.007256712961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45940.007256712961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45940.007256712961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45940.007256712961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45940.007256712961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45940.007256712961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45940.007256712961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45940.007256712961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45940.007256712961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45940.007256712961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45940.007256712961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45940.007256712961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45940.007256712961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45940.007256712961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45940.007256712961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45940.007256712961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45940.007256712961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45940.007256712961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45940.007256712961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45940.007256712961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45940.007256712961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45940.007256712961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45940.007256712961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45940.007256712961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45940.007256712961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45940.007256712961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45940.007256712961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45940.007256712961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45940.007256712961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45940.007256712961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45940.007256712961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45940.007256712961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45940.007256712961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45940.007256712961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45940.007256712961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45940.007256712961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45940.007256712961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45940.007256712961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45940.007256712961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45940.007256712961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45940.007256712961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45940.007256712961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45940.007256712961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45940.007256712961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45940.007256712961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45940.007256712961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45940.007256712961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45940.007256712961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45940.007256712961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45940.007256712961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45940.007256712961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45940.007256712961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45940.007256712961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45940.007256712961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45940.007256712961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45940.007256712961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45940.007256712961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45940.007256712961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45940.007256712961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45940.007256712961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45940.007256712961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45940.007256712961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45940.007256712961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45940.007256712961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45940.007256712961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45940.007256712961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45940.007256712961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45940.007256712961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45940.007256712961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45940.007256712961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45940.007256712961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45940.007256712961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45940.007256712961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45940.007256712961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45940.007256712961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45940.007256712961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45940.007256712961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45940.007256712961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45940.007256712961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45940.007256712961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45940.007256712961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45940.007256712961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45940.007256712961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45940.007256712961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45940.007256712961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45940.007256712961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45940.007256712961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45940.007256712961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45940.007256712961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45940.007256712961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45940.007256712961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45940.007256712961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45940.007256712961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45940.007256712961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45940.007256712961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45940.007256712961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45940.007256712961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45940.007256712961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45940.007256712961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45940.007256712961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45940.007256712961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45940.007256712961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45940.007256712961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45940.007256712961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45940.007256712961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45940.007256712961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45940.007256712961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45940.007256712961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45940.007256712961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45940.007256712961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45940.007256712961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45940.007256712961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45940.007256712961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45940.007256712961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45940.007256712961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45940.007256712961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45940.007256712961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45940.007256712961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45940.007256712961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45940.007256712961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45940.007256712961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45940.007256712961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45940.007256712961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45940.007256712961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45940.007256712961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45940.007256712961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45940.007256712961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45940.007256712961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45940.007256712961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45940.007256712961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45940.007256712961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45940.007256712961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45940.007256712961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45940.007256712961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45940.007256712961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45940.007256712961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45940.007256712961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45940.007256712961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45940.007256712961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45940.007256712961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45940.007256712961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45940.007256712961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45940.007256712961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45940.007256712961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45940.007256712961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45940.007256712961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45940.007256712961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45940.007256712961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45940.007256712961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45940.007256712961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45940.007256712961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45940.007256712961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45940.007256712961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45940.007256712961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45940.007256712961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45940.007256712961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45940.007256712961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45940.007256712961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45940.007256712961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45940.007256712961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45940.007256712961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45940.007256712961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45940.007256712961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45940.007256712961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45940.007256712961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45940.007256712961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45940.007256712961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45940.007256712961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45940.007256712961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45940.007256712961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45940.007256712961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45940.007256712961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45940.007256712961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45940.007256712961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45940.007256712961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45940.007256712961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45940.007256712961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45940.007256712961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45940.007256712961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45940.007256712961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45940.007256712961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45940.007256712961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45940.007256712961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45940.007256712961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45940.007256712961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45940.007256712961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45940.007256712961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45940.007256712961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45940.007256712961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45940.007256712961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45940.007256712961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45940.007256712961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45940.007256712961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45940.007256712961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45940.007256712961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45940.007256712961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45940.007256712961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45940.007256712961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45940.007256712961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45940.007256712961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45940.007256712961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45940.007256712961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45940.007256712961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45940.007256712961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45940.007256712961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45940.007256712961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45940.007256712961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45940.007256712961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45940.007256712961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45940.007256712961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45940.007256712961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45940.007256712961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45940.007256712961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45940.007256712961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45940.007256712961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45940.007256712961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45940.007256712961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45940.007256712961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45940.007256712961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45940.007256712961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45940.007256712961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45940.007256712961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45940.007256712961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45940.007256712961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45940.007256712961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45940.007256712961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45940.007256712961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45940.007256712961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45940.007256712961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45940.007256712961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45940.007256712961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45940.007256712961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45940.007256712961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45940.007256712961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45940.007256712961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45940.007256712961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45940.007256712961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45940.007256712961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45940.007256712961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45940.007256712961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45940.007256712961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45940.007256712961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45940.007256712961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45940.007256712961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45940.007256712961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45940.007256712961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45940.007256712961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45940.007256712961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45940.007256712961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45940.007256712961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45940.007256712961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45940.007256712961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45940.007256712961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45940.007256712961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45940.007256712961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45940.007256712961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45940.007256712961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45940.007256712961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45940.007256712961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45940.007256712961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45940.007256712961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45940.007256712961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45940.007256712961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45940.007256712961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45940.007256712961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45940.007256712961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45940.007256712961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45940.007256712961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45940.007256712961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45940.007256712961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45940.007256712961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45940.007256712961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45940.007256712961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45940.007256712961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45940.007256712961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45940.007256712961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45940.007256712961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45940.007256712961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45940.007256712961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45940.007256712961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45940.007256712961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45940.007256712961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45940.007256712961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45940.007256712961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45940.007256712961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45940.007256712961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45940.007256712961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45940.007256712961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45940.007256712961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45940.007256712961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45940.007256712961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45940.007256712961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45940.007256712961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45940.007256712961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45940.007256712961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45940.007256712961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45940.007256712961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45940.007256712961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45940.007256712961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45940.007256712961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45940.007256712961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45940.007256712961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45940.007256712961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45940.007256712961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45940.007256712961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45940.007256712961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45940.007256712961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45940.007256712961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45940.007256712961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45940.007256712961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45940.007256712961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45940.007256712961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45940.007256712961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45940.007256712961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45940.007256712961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45940.007256712961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45940.007256712961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45940.007256712961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45940.007256712961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45940.007256712961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45940.007256712961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45940.007256712961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45940.007256712961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45940.007256712961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45940.007256712961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45940.007256712961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45940.007256712961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45940.007256712961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45940.007256712961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45940.007256712961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45940.007256712961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45940.007256712961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45940.007256712961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45940.007256712961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45940.007256712961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45940.007256712961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45940.007256712961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45940.007256712961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45940.007256712961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45940.007256712961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45940.007256712961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45940.007256712961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45940.007256712961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45940.007256712961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45940.007256712961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45940.007256712961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45940.007256712961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45940.007256712961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45940.007256712961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45940.007256712961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45940.007256712961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45940.007256712961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45940.007256712961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45940.007256712961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45940.007256712961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45940.007256712961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45940.007256712961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45940.007256712961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45940.007256712961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45940.007256712961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45940.007256712961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45940.007256712961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45940.007256712961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45940.007256712961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45940.007256712961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45940.007256712961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45940.007256712961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45940.007256712961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45940.007256712961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45940.007256712961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45940.007256712961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45940.007256712961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45940.007256712961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45940.007256712961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45940.007256712961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45940.007256712961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45940.007256712961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45940.007256712961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45940.007256712961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45940.007256712961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45940.007256712961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45940.007256712961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45940.007256712961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45940.007256712961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45940.007256712961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45940.007256712961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45940.007256712961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45940.007256712961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45940.007256712961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45940.007256712961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45940.007256712961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45940.007256712961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45940.007256712961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45940.007256712961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45940.007256712961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45940.007256712961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45940.007256712961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45940.007256712961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45940.007256712961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45940.007256712961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45940.007256712961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45940.007256712961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45940.007256712961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45940.007256712961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45940.007256712961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45940.007256712961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45940.007256712961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45940.007256712961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45940.007256712961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45940.007256712961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45940.007256712961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45940.007256712961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45940.007256712961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45940.007256712961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45940.007256712961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45940.007256712961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45940.007256712961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45940.007256712961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45940.007256712961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45940.007256712961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45940.007256712961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45940.007256712961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45940.007256712961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45940.007256712961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45940.007256712961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45940.007256712961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45940.007256712961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45940.007256712961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45940.007256712961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45940.007256712961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45940.007256712961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45940.007256712961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45940.007256712961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45940.007256712961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45940.007256712961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45940.007256712961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45940.007256712961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45940.007256712961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45940.007256712961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45940.007256712961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45940.007256712961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45940.007256712961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45940.007256712961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236.52653912036476</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0.45001134258927777</v>
      </c>
      <c r="H3" s="131">
        <v>45939.542118055557</v>
      </c>
      <c r="I3" s="127" t="str">
        <f>IFERROR(VLOOKUP(D3,DB!A:F,6,0),"")</f>
        <v>Generator-SG</v>
      </c>
      <c r="J3" s="127" t="str">
        <f>IFERROR(VLOOKUP(D3,DB!A:G,7,0),"")</f>
        <v>Weak</v>
      </c>
      <c r="K3" s="133" t="s">
        <v>39065</v>
      </c>
      <c r="L3" s="129" t="str">
        <f>IFERROR(VLOOKUP(D3,DB!A:I,9,0),"")</f>
        <v>Latis</v>
      </c>
    </row>
    <row r="4" spans="1:16" ht="15" customHeight="1">
      <c r="A4" s="127" t="s">
        <v>39066</v>
      </c>
      <c r="B4" s="127" t="str">
        <f>IFERROR(VLOOKUP(D4,DB!A:K,11,0),"")</f>
        <v>R4</v>
      </c>
      <c r="C4" s="128">
        <v>3</v>
      </c>
      <c r="D4" s="129" t="s">
        <v>25541</v>
      </c>
      <c r="E4" s="104" t="s">
        <v>38971</v>
      </c>
      <c r="F4" s="131"/>
      <c r="G4" s="132">
        <f ca="1">IFERROR(NOW()-F4,"")</f>
        <v>45940.007256712961</v>
      </c>
      <c r="H4" s="131">
        <v>45939.995462962965</v>
      </c>
      <c r="I4" s="127" t="str">
        <f>IFERROR(VLOOKUP(D4,DB!A:F,6,0),"")</f>
        <v>SCECO</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45940.007256712961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45940.007256712961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45940.007256712961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45940.007256712961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45940.007256712961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45940.007256712961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45940.007256712961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45940.007256712961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45940.007256712961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45940.007256712961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45940.007256712961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45940.007256712961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45940.007256712961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45940.007256712961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45940.007256712961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45940.007256712961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45940.007256712961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45940.007256712961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45940.007256712961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45940.007256712961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45940.007256712961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45940.007256712961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45940.007256712961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45940.007256712961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45940.007256712961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45940.007256712961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45940.007256712961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45940.007256712961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45940.007256712961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45940.007256712961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45940.007256712961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45940.007256712961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45940.007256712961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45940.007256712961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45940.007256712961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45940.007256712961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45940.007256712961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45940.007256712961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45940.007256712961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45940.007256712961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45940.007256712961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45940.007256712961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45940.007256712961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45940.007256712961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45940.007256712961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45940.007256712961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45940.007256712961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45940.007256712961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45940.007256712961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45940.007256712961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45940.007256712961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45940.007256712961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45940.007256712961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45940.007256712961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45940.007256712961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45940.007256712961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45940.007256712961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45940.007256712961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45940.007256712961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45940.007256712961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45940.007256712961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45940.007256712961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45940.007256712961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45940.007256712961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45940.007256712961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45940.007256712961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45940.007256712961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45940.007256712961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45940.007256712961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45940.007256712961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45940.007256712961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45940.007256712961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45940.007256712961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45940.007256712961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45940.007256712961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45940.007256712961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45940.007256712961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45940.007256712961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45940.007256712961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45940.007256712961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45940.007256712961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45940.007256712961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45940.007256712961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45940.007256712961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45940.007256712961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45940.007256712961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45940.007256712961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45940.007256712961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45940.007256712961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45940.007256712961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45940.007256712961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45940.007256712961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45940.007256712961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45940.007256712961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45940.007256712961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45940.007256712961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45940.007256712961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45940.007256712961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45940.007256712961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45940.007256712961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45940.007256712961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45940.007256712961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45940.007256712961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45940.007256712961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45940.007256712961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45940.007256712961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45940.007256712961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45940.007256712961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45940.007256712961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45940.007256712961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45940.007256712961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45940.007256712961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45940.007256712961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45940.007256712961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45940.007256712961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45940.007256712961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45940.007256712961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45940.007256712961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45940.007256712961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45940.007256712961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45940.007256712961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45940.007256712961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45940.007256712961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45940.007256712961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45940.007256712961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45940.007256712961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45940.007256712961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45940.007256712961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45940.007256712961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45940.007256712961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45940.007256712961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45940.007256712961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45940.007256712961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45940.007256712961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45940.007256712961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45940.007256712961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45940.007256712961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45940.007256712961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45940.007256712961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45940.007256712961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45940.007256712961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45940.007256712961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45940.007256712961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45940.007256712961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45940.007256712961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45940.007256712961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45940.007256712961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45940.007256712961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45940.007256712961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45940.007256712961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45940.007256712961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45940.007256712961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45940.007256712961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45940.007256712961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45940.007256712961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45940.007256712961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45940.007256712961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45940.007256712961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45940.007256712961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45940.007256712961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45940.007256712961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45940.007256712961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45940.007256712961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45940.007256712961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45940.007256712961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45940.007256712961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45940.007256712961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45940.007256712961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45940.007256712961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45940.007256712961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45940.007256712961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45940.007256712961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45940.007256712961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45940.007256712961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45940.007256712961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45940.007256712961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45940.007256712961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45940.007256712961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45940.007256712961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45940.007256712961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45940.007256712961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45940.007256712961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45940.007256712961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45940.007256712961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45940.007256712961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45940.007256712961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45940.007256712961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45940.007256712961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45940.007256712961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45940.007256712961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45940.007256712961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45940.007256712961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45940.007256712961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45940.007256712961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45940.007256712961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45940.007256712961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45940.007256712961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45940.007256712961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45940.007256712961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45940.007256712961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45940.007256712961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45940.007256712961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45940.007256712961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45940.007256712961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45940.007256712961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45940.007256712961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45940.007256712961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45940.007256712961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45940.007256712961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45940.007256712961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45940.007256712961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45940.007256712961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45940.007256712961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45940.007256712961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45940.007256712961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45940.007256712961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45940.007256712961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45940.007256712961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45940.007256712961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45940.007256712961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45940.007256712961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45940.007256712961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45940.007256712961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45940.007256712961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45940.007256712961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45940.007256712961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45940.007256712961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45940.007256712961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45940.007256712961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45940.007256712961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45940.007256712961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45940.007256712961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45940.007256712961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45940.007256712961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45940.007256712961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45940.007256712961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45940.007256712961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45940.007256712961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45940.007256712961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45940.007256712961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45940.007256712961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45940.007256712961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45940.007256712961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45940.007256712961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45940.007256712961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45940.007256712961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45940.007256712961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45940.007256712961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45940.007256712961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45940.007256712961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45940.007256712961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45940.007256712961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45940.007256712961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45940.007256712961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45940.007256712961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45940.007256712961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45940.007256712961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45940.007256712961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45940.007256712961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45940.007256712961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45940.007256712961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45940.007256712961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45940.007256712961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45940.007256712961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45940.007256712961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45940.007256712961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45940.007256712961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45940.007256712961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45940.007256712961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45940.007256712961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45940.007256712961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45940.007256712961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45940.007256712961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45940.007256712961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45940.007256712961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45940.007256712961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45940.007256712961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45940.007256712961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45940.007256712961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45940.007256712961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45940.007256712961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45940.007256712961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45940.007256712961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45940.007256712961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45940.007256712961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45940.007256712961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45940.007256712961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45940.007256712961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45940.007256712961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45940.007256712961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45940.007256712961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45940.007256712961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45940.007256712961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45940.007256712961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45940.007256712961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45940.007256712961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45940.007256712961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45940.007256712961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45940.007256712961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45940.007256712961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45940.007256712961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45940.007256712961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45940.007256712961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45940.007256712961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45940.007256712961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45940.007256712961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45940.007256712961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45940.007256712961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45940.007256712961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45940.007256712961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45940.007256712961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45940.007256712961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45940.007256712961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45940.007256712961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45940.007256712961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45940.007256712961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45940.007256712961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45940.007256712961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45940.007256712961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45940.007256712961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45940.007256712961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45940.007256712961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45940.007256712961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45940.007256712961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45940.007256712961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45940.007256712961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45940.007256712961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45940.007256712961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45940.007256712961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45940.007256712961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45940.007256712961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45940.007256712961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45940.007256712961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45940.007256712961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45940.007256712961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45940.007256712961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45940.007256712961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45940.007256712961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45940.007256712961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45940.007256712961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45940.007256712961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45940.007256712961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45940.007256712961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45940.007256712961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45940.007256712961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45940.007256712961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45940.007256712961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45940.007256712961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45940.007256712961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45940.007256712961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45940.007256712961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45940.007256712961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45940.007256712961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45940.007256712961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45940.007256712961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45940.007256712961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45940.007256712961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45940.007256712961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45940.007256712961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45940.007256712961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45940.007256712961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45940.007256712961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45940.007256712961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45940.007256712961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45940.007256712961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45940.007256712961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45940.007256712961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45940.007256712961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45940.007256712961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45940.007256712961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45940.007256712961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45940.007256712961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45940.007256712961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45940.007256712961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45940.007256712961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45940.007256712961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45940.007256712961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45940.007256712961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45940.007256712961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45940.007256712961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45940.007256712961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45940.007256712961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45940.007256712961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45940.007256712961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45940.007256712961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45940.007256712961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45940.007256712961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45940.007256712961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45940.007256712961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45940.007256712961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45940.007256712961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45940.007256712961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45940.007256712961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45940.007256712961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45940.007256712961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45940.007256712961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45940.007256712961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45940.007256712961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45940.007256712961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45940.007256712961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45940.007256712961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45940.007256712961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45940.007256712961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45940.007256712961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45940.007256712961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45940.007256712961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45940.007256712961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45940.007256712961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45940.007256712961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45940.007256712961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45940.007256712961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45940.007256712961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45940.007256712961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45940.007256712961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45940.007256712961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45940.007256712961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45940.007256712961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45940.007256712961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45940.007256712961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45940.007256712961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45940.007256712961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45940.007256712961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45940.007256712961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45940.007256712961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45940.007256712961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45940.007256712961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45940.007256712961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45940.007256712961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45940.007256712961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45940.007256712961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45940.007256712961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45940.007256712961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45940.007256712961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45940.007256712961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45940.007256712961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45940.007256712961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45940.007256712961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45940.007256712961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45940.007256712961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45940.007256712961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45940.007256712961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45940.007256712961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3">
        <f ca="1">IFERROR(NOW()-F2,"")</f>
        <v>48.175196527772641</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38971</v>
      </c>
      <c r="F3" s="38">
        <v>45926.188877314817</v>
      </c>
      <c r="G3" s="163">
        <f t="shared" ref="G3" ca="1" si="0">IFERROR(NOW()-F3,"")</f>
        <v>13.818379398144316</v>
      </c>
      <c r="H3" s="38">
        <v>45926.158159722225</v>
      </c>
      <c r="I3" s="37" t="str">
        <f>IFERROR(VLOOKUP(D3,DB!A:F,6,0),"")</f>
        <v>SCECO</v>
      </c>
      <c r="J3" s="37" t="str">
        <f>IFERROR(VLOOKUP(D3,DB!A:G,7,0),"")</f>
        <v>Good</v>
      </c>
      <c r="K3" s="37" t="s">
        <v>39071</v>
      </c>
      <c r="L3" s="37" t="str">
        <f>IFERROR(VLOOKUP(D3,DB!A:I,9,0),"")</f>
        <v>Latis</v>
      </c>
      <c r="M3" s="125"/>
    </row>
    <row r="4" spans="1:13" ht="15">
      <c r="A4" s="126" t="s">
        <v>39072</v>
      </c>
      <c r="B4" s="37" t="str">
        <f>IFERROR(VLOOKUP(D4,DB!A:K,11,0),"")</f>
        <v>R5</v>
      </c>
      <c r="C4" s="37">
        <v>1</v>
      </c>
      <c r="D4" s="37" t="s">
        <v>35903</v>
      </c>
      <c r="E4" s="37" t="s">
        <v>38964</v>
      </c>
      <c r="F4" s="38">
        <v>45939.885000000002</v>
      </c>
      <c r="G4" s="39">
        <f t="shared" ref="G4:G15" ca="1" si="1">IFERROR(NOW()-F4,"")</f>
        <v>0.12225671295891516</v>
      </c>
      <c r="H4" s="38">
        <v>45939.879293981481</v>
      </c>
      <c r="I4" s="37" t="str">
        <f>IFERROR(VLOOKUP(D4,DB!A:F,6,0),"")</f>
        <v>Generator-SG</v>
      </c>
      <c r="J4" s="37" t="str">
        <f>IFERROR(VLOOKUP(D4,DB!A:G,7,0),"")</f>
        <v>Dead</v>
      </c>
      <c r="K4" s="37" t="s">
        <v>39073</v>
      </c>
      <c r="L4" s="37" t="str">
        <f>IFERROR(VLOOKUP(D4,DB!A:I,9,0),"")</f>
        <v>Latis</v>
      </c>
    </row>
    <row r="5" spans="1:13" ht="15">
      <c r="A5" s="37" t="s">
        <v>39074</v>
      </c>
      <c r="B5" s="37" t="str">
        <f>IFERROR(VLOOKUP(D5,DB!A:K,11,0),"")</f>
        <v>R5</v>
      </c>
      <c r="C5" s="37">
        <v>3</v>
      </c>
      <c r="D5" s="37" t="s">
        <v>31709</v>
      </c>
      <c r="E5" s="37" t="s">
        <v>38964</v>
      </c>
      <c r="F5" s="38">
        <v>45939.985173611109</v>
      </c>
      <c r="G5" s="39">
        <f t="shared" ca="1" si="1"/>
        <v>2.2083101852331311E-2</v>
      </c>
      <c r="H5" s="38">
        <v>45939.971805555557</v>
      </c>
      <c r="I5" s="37" t="str">
        <f>IFERROR(VLOOKUP(D5,DB!A:F,6,0),"")</f>
        <v>SCECO</v>
      </c>
      <c r="J5" s="37" t="str">
        <f>IFERROR(VLOOKUP(D5,DB!A:G,7,0),"")</f>
        <v>Dead</v>
      </c>
      <c r="K5" s="37" t="s">
        <v>39075</v>
      </c>
      <c r="L5" s="37" t="str">
        <f>IFERROR(VLOOKUP(D5,DB!A:I,9,0),"")</f>
        <v>Latis</v>
      </c>
    </row>
    <row r="6" spans="1:13" ht="15">
      <c r="A6" s="37" t="s">
        <v>39076</v>
      </c>
      <c r="B6" s="37" t="str">
        <f>IFERROR(VLOOKUP(D6,DB!A:K,11,0),"")</f>
        <v>R5</v>
      </c>
      <c r="C6" s="37">
        <v>1</v>
      </c>
      <c r="D6" s="126" t="s">
        <v>34867</v>
      </c>
      <c r="E6" s="37" t="s">
        <v>38964</v>
      </c>
      <c r="F6" s="38" t="s">
        <v>39077</v>
      </c>
      <c r="G6" s="39" t="str">
        <f t="shared" ca="1" si="1"/>
        <v/>
      </c>
      <c r="H6" s="38">
        <v>45939.980138888888</v>
      </c>
      <c r="I6" s="37" t="str">
        <f>IFERROR(VLOOKUP(D6,DB!A:F,6,0),"")</f>
        <v>Generator-SG</v>
      </c>
      <c r="J6" s="37" t="str">
        <f>IFERROR(VLOOKUP(D6,DB!A:G,7,0),"")</f>
        <v>Vandalized</v>
      </c>
      <c r="K6" s="37" t="s">
        <v>39078</v>
      </c>
      <c r="L6" s="37" t="str">
        <f>IFERROR(VLOOKUP(D6,DB!A:I,9,0),"")</f>
        <v>Latis</v>
      </c>
    </row>
    <row r="7" spans="1:13" s="125" customFormat="1" ht="15">
      <c r="A7" s="126" t="s">
        <v>39079</v>
      </c>
      <c r="B7" s="126" t="str">
        <f>IFERROR(VLOOKUP(D7,DB!A:K,11,0),"")</f>
        <v>R5</v>
      </c>
      <c r="C7" s="126">
        <v>1</v>
      </c>
      <c r="D7" s="126" t="s">
        <v>35432</v>
      </c>
      <c r="E7" s="126" t="s">
        <v>38971</v>
      </c>
      <c r="F7" s="164">
        <v>45939.999178240738</v>
      </c>
      <c r="G7" s="163">
        <f ca="1">IFERROR(NOW()-F7,"")</f>
        <v>8.0784722231328487E-3</v>
      </c>
      <c r="H7" s="164">
        <v>45939.993310185186</v>
      </c>
      <c r="I7" s="126" t="str">
        <f>IFERROR(VLOOKUP(D7,DB!A:F,6,0),"")</f>
        <v>SCECO</v>
      </c>
      <c r="J7" s="126" t="str">
        <f>IFERROR(VLOOKUP(D7,DB!A:G,7,0),"")</f>
        <v>Weak</v>
      </c>
      <c r="K7" s="126" t="s">
        <v>39080</v>
      </c>
      <c r="L7" s="126" t="str">
        <f>IFERROR(VLOOKUP(D7,DB!A:I,9,0),"")</f>
        <v>Latis</v>
      </c>
    </row>
    <row r="8" spans="1:13" ht="15">
      <c r="A8" s="37"/>
      <c r="B8" s="37" t="str">
        <f>IFERROR(VLOOKUP(D8,DB!A:K,11,0),"")</f>
        <v/>
      </c>
      <c r="C8" s="37"/>
      <c r="D8" s="126"/>
      <c r="E8" s="37"/>
      <c r="F8" s="38"/>
      <c r="G8" s="39">
        <f t="shared" ca="1" si="1"/>
        <v>45940.007256712961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45940.007256712961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45940.007256712961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45940.007256712961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45940.007256712961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45940.007256712961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45940.007256712961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45940.007256712961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ref="G16:G47" ca="1" si="2">IFERROR(NOW()-F16,"")</f>
        <v>45940.007256712961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45940.007256712961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45940.007256712961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45940.007256712961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45940.007256712961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45940.007256712961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45940.007256712961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45940.007256712961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45940.007256712961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45940.007256712961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45940.007256712961</v>
      </c>
      <c r="H26" s="38"/>
      <c r="I26" s="37" t="str">
        <f>IFERROR(VLOOKUP(D26,DB!A:F,6,0),"")</f>
        <v/>
      </c>
      <c r="J26" s="37" t="str">
        <f>IFERROR(VLOOKUP(D26,DB!A:G,7,0),"")</f>
        <v/>
      </c>
      <c r="K26" s="37"/>
      <c r="L26" s="37" t="str">
        <f>IFERROR(VLOOKUP(D26,DB!A:I,9,0),"")</f>
        <v/>
      </c>
    </row>
    <row r="27" spans="1:12" ht="15">
      <c r="A27" s="84"/>
      <c r="B27" s="84" t="str">
        <f>IFERROR(VLOOKUP(D27,DB!A:K,11,0),"")</f>
        <v/>
      </c>
      <c r="C27" s="84"/>
      <c r="D27" s="84"/>
      <c r="E27" s="84"/>
      <c r="F27" s="123"/>
      <c r="G27" s="124">
        <f t="shared" ca="1" si="2"/>
        <v>45940.007256712961</v>
      </c>
      <c r="H27" s="123"/>
      <c r="I27" s="84" t="str">
        <f>IFERROR(VLOOKUP(D27,DB!A:F,6,0),"")</f>
        <v/>
      </c>
      <c r="J27" s="84" t="str">
        <f>IFERROR(VLOOKUP(D27,DB!A:G,7,0),"")</f>
        <v/>
      </c>
      <c r="K27" s="84"/>
      <c r="L27" s="84" t="str">
        <f>IFERROR(VLOOKUP(D27,DB!A:I,9,0),"")</f>
        <v/>
      </c>
    </row>
    <row r="28" spans="1:12" ht="15">
      <c r="A28" s="37"/>
      <c r="B28" s="37" t="str">
        <f>IFERROR(VLOOKUP(D28,DB!A:K,11,0),"")</f>
        <v/>
      </c>
      <c r="C28" s="37"/>
      <c r="D28" s="37"/>
      <c r="E28" s="37"/>
      <c r="F28" s="38"/>
      <c r="G28" s="39">
        <f t="shared" ca="1" si="2"/>
        <v>45940.007256712961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45940.007256712961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45940.007256712961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45940.007256712961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45940.007256712961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45940.007256712961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45940.007256712961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45940.007256712961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45940.007256712961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45940.007256712961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45940.007256712961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45940.007256712961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45940.007256712961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45940.007256712961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45940.007256712961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45940.007256712961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45940.007256712961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45940.007256712961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45940.007256712961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45940.007256712961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ref="G48:G79" ca="1" si="3">IFERROR(NOW()-F48,"")</f>
        <v>45940.007256712961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45940.007256712961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45940.007256712961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45940.007256712961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45940.007256712961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45940.007256712961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45940.007256712961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45940.007256712961</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3"/>
      <c r="G56" s="124">
        <f t="shared" ca="1" si="3"/>
        <v>45940.007256712961</v>
      </c>
      <c r="H56" s="123"/>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t="shared" ca="1" si="3"/>
        <v>45940.007256712961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45940.007256712961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45940.007256712961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45940.007256712961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45940.007256712961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45940.007256712961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45940.007256712961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45940.007256712961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45940.007256712961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45940.007256712961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45940.007256712961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45940.007256712961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45940.007256712961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45940.007256712961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45940.007256712961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45940.007256712961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45940.007256712961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45940.007256712961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45940.007256712961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45940.007256712961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45940.007256712961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45940.007256712961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45940.007256712961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ref="G80:G111" ca="1" si="4">IFERROR(NOW()-F80,"")</f>
        <v>45940.007256712961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45940.007256712961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45940.007256712961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45940.007256712961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45940.007256712961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45940.007256712961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45940.007256712961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45940.007256712961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45940.007256712961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45940.007256712961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45940.007256712961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45940.007256712961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45940.007256712961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45940.007256712961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45940.007256712961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45940.007256712961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45940.007256712961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45940.007256712961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45940.007256712961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45940.007256712961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45940.007256712961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45940.007256712961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45940.007256712961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45940.007256712961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45940.007256712961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45940.007256712961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45940.007256712961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45940.007256712961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45940.007256712961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45940.007256712961</v>
      </c>
      <c r="H109" s="38"/>
      <c r="I109" s="37" t="str">
        <f>IFERROR(VLOOKUP(D109,DB!A:F,6,0),"")</f>
        <v/>
      </c>
      <c r="J109" s="37" t="str">
        <f>IFERROR(VLOOKUP(D109,DB!A:G,7,0),"")</f>
        <v/>
      </c>
      <c r="K109" s="37"/>
      <c r="L109" s="37" t="str">
        <f>IFERROR(VLOOKUP(D109,DB!A:I,9,0),"")</f>
        <v/>
      </c>
    </row>
    <row r="110" spans="1:12" ht="15">
      <c r="A110" s="84"/>
      <c r="B110" s="84" t="str">
        <f>IFERROR(VLOOKUP(D110,DB!A:K,11,0),"")</f>
        <v/>
      </c>
      <c r="C110" s="84"/>
      <c r="D110" s="84"/>
      <c r="E110" s="84"/>
      <c r="F110" s="123"/>
      <c r="G110" s="124">
        <f t="shared" ca="1" si="4"/>
        <v>45940.007256712961</v>
      </c>
      <c r="H110" s="123"/>
      <c r="I110" s="84" t="str">
        <f>IFERROR(VLOOKUP(D110,DB!A:F,6,0),"")</f>
        <v/>
      </c>
      <c r="J110" s="84" t="str">
        <f>IFERROR(VLOOKUP(D110,DB!A:G,7,0),"")</f>
        <v/>
      </c>
      <c r="K110" s="84"/>
      <c r="L110" s="84" t="str">
        <f>IFERROR(VLOOKUP(D110,DB!A:I,9,0),"")</f>
        <v/>
      </c>
    </row>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2" ht="15"/>
    <row r="773" ht="15"/>
    <row r="780" ht="15"/>
    <row r="783" ht="15"/>
    <row r="785" ht="15"/>
    <row r="788" ht="15"/>
    <row r="796" ht="15"/>
    <row r="797" ht="15"/>
    <row r="799" ht="15"/>
    <row r="800" ht="15"/>
    <row r="804" ht="15"/>
    <row r="805" ht="15"/>
    <row r="807" ht="15"/>
    <row r="808" ht="15"/>
    <row r="809" ht="15"/>
    <row r="810" ht="15"/>
    <row r="811" ht="15"/>
    <row r="812" ht="15"/>
    <row r="813" ht="15"/>
    <row r="814"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71" ht="15"/>
    <row r="909" ht="15"/>
    <row r="910" ht="15"/>
    <row r="912" ht="15"/>
    <row r="913" ht="15"/>
    <row r="914" ht="15"/>
    <row r="916" ht="15"/>
    <row r="917" ht="15"/>
    <row r="921" ht="15"/>
    <row r="922" ht="15"/>
    <row r="924" ht="15"/>
    <row r="925" ht="15"/>
    <row r="927" ht="15"/>
    <row r="928" ht="15"/>
    <row r="929" ht="15"/>
    <row r="930" ht="15"/>
    <row r="931" ht="15"/>
    <row r="932" ht="15"/>
    <row r="933" ht="15"/>
    <row r="934" ht="15"/>
    <row r="935" ht="15"/>
    <row r="937" ht="15"/>
    <row r="938"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3" ht="15"/>
    <row r="984" ht="15"/>
    <row r="985" ht="15"/>
    <row r="986" ht="15"/>
    <row r="987" ht="15"/>
    <row r="988" ht="15"/>
    <row r="989" ht="15"/>
    <row r="990" ht="15"/>
    <row r="992" ht="15"/>
    <row r="993" ht="15"/>
    <row r="995" ht="15"/>
    <row r="996" ht="15"/>
    <row r="999" ht="15"/>
    <row r="1000" ht="15"/>
    <row r="1003" ht="15"/>
    <row r="1006" ht="15"/>
    <row r="1007" ht="15"/>
    <row r="1009" ht="15"/>
    <row r="1010" ht="15"/>
    <row r="1012" ht="15"/>
    <row r="1013" ht="15"/>
    <row r="1015" ht="15"/>
    <row r="1016"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208" ht="15"/>
    <row r="1209" ht="15"/>
    <row r="1211" ht="15"/>
    <row r="1212" ht="15"/>
    <row r="1219" ht="15"/>
    <row r="1220" ht="15"/>
    <row r="1221" ht="15"/>
    <row r="1222" ht="15"/>
    <row r="1223" ht="15"/>
    <row r="1224" ht="15"/>
    <row r="1227" ht="15"/>
    <row r="1228" ht="15"/>
    <row r="1229" ht="15"/>
    <row r="1230" ht="15"/>
    <row r="1231" ht="15"/>
    <row r="1232" ht="15"/>
    <row r="1233"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6" ht="15"/>
    <row r="1283" ht="15"/>
    <row r="1286" ht="15"/>
    <row r="1287" ht="15"/>
    <row r="1289" ht="15"/>
    <row r="1290" ht="15"/>
    <row r="1291" ht="15"/>
    <row r="1294" ht="15"/>
    <row r="1295" ht="15"/>
    <row r="1298" ht="15"/>
    <row r="1300" ht="15"/>
    <row r="1301" ht="15"/>
    <row r="1303" ht="15"/>
    <row r="1304" ht="15"/>
    <row r="1306" ht="15"/>
    <row r="1307"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3" ht="15"/>
    <row r="1341" ht="15"/>
    <row r="1343" ht="15"/>
    <row r="1344" ht="15"/>
    <row r="1345" ht="15"/>
    <row r="1346" ht="15"/>
    <row r="1347" ht="15"/>
    <row r="1348" ht="15"/>
    <row r="1349" ht="15"/>
    <row r="1350" ht="15"/>
    <row r="1351" ht="15"/>
    <row r="1352" ht="15"/>
    <row r="1353" ht="15"/>
    <row r="1354" ht="15"/>
    <row r="1355" ht="15"/>
    <row r="1356" ht="15"/>
    <row r="1357" ht="15"/>
    <row r="1358" ht="15"/>
    <row r="1359" ht="15"/>
    <row r="1361" ht="15"/>
    <row r="1365" ht="15"/>
    <row r="1366" ht="15"/>
    <row r="1367" ht="15"/>
    <row r="1369" ht="15"/>
    <row r="1370" ht="15"/>
    <row r="1371" ht="15"/>
    <row r="1372" ht="15"/>
    <row r="1373" ht="15"/>
    <row r="1374" ht="15"/>
    <row r="1375" ht="15"/>
    <row r="1376" ht="15"/>
    <row r="1377" ht="15"/>
    <row r="1380" ht="15"/>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39081</v>
      </c>
      <c r="B2" s="149" t="s">
        <v>5398</v>
      </c>
      <c r="C2" s="148">
        <v>1</v>
      </c>
      <c r="D2" s="149" t="s">
        <v>34463</v>
      </c>
      <c r="E2" s="148" t="s">
        <v>39082</v>
      </c>
      <c r="F2" s="150">
        <v>45926.772847222222</v>
      </c>
      <c r="G2" s="151">
        <f ca="1">IFERROR(NOW()-F2,"-")</f>
        <v>13.234409490738472</v>
      </c>
      <c r="H2" s="152">
        <v>45927.449074074102</v>
      </c>
      <c r="I2" s="149" t="str">
        <f>IFERROR(VLOOKUP(D2,DB!A:F,6,0),"")</f>
        <v>SCECO</v>
      </c>
      <c r="J2" s="149" t="str">
        <f>IFERROR(VLOOKUP(D2,DB!A:G,7,0),"")</f>
        <v>Weak</v>
      </c>
      <c r="K2" s="148" t="s">
        <v>39083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39084</v>
      </c>
      <c r="B3" s="149" t="str">
        <f>IFERROR(VLOOKUP(D3,DB!A:K,11,0),"")</f>
        <v>R6</v>
      </c>
      <c r="C3" s="148">
        <v>1</v>
      </c>
      <c r="D3" s="149" t="s">
        <v>34282</v>
      </c>
      <c r="E3" s="148" t="s">
        <v>38964</v>
      </c>
      <c r="F3" s="152">
        <v>45939.529062499998</v>
      </c>
      <c r="G3" s="151">
        <f ca="1">IFERROR(NOW()-F3,"-")</f>
        <v>0.4781942129629897</v>
      </c>
      <c r="H3" s="152">
        <v>45927.987534722219</v>
      </c>
      <c r="I3" s="149" t="str">
        <f>IFERROR(VLOOKUP(D3,DB!A:F,6,0),"")</f>
        <v>SCECO</v>
      </c>
      <c r="J3" s="149" t="str">
        <f>IFERROR(VLOOKUP(D3,DB!A:G,7,0),"")</f>
        <v>Vandalized</v>
      </c>
      <c r="K3" s="148" t="s">
        <v>39085</v>
      </c>
      <c r="L3" s="149" t="str">
        <f>IFERROR(VLOOKUP(D3,DB!A:I,9,0),"")</f>
        <v>Latis</v>
      </c>
    </row>
    <row r="4" spans="1:16383" ht="31.5" customHeight="1">
      <c r="A4" s="148" t="s">
        <v>39086</v>
      </c>
      <c r="B4" s="149" t="s">
        <v>5398</v>
      </c>
      <c r="C4" s="148">
        <v>1</v>
      </c>
      <c r="D4" s="149" t="s">
        <v>32861</v>
      </c>
      <c r="E4" s="148" t="s">
        <v>39082</v>
      </c>
      <c r="F4" s="150">
        <v>45933.880972222221</v>
      </c>
      <c r="G4" s="151">
        <f ca="1">IFERROR(NOW()-F4,"-")</f>
        <v>6.1262844907396357</v>
      </c>
      <c r="H4" s="152">
        <v>45929.455266203702</v>
      </c>
      <c r="I4" s="149" t="str">
        <f>IFERROR(VLOOKUP(D4,DB!A:F,6,0),"")</f>
        <v>SCECO</v>
      </c>
      <c r="J4" s="149" t="str">
        <f>IFERROR(VLOOKUP(D4,DB!A:G,7,0),"")</f>
        <v>In progress</v>
      </c>
      <c r="K4" s="148" t="s">
        <v>39087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39088</v>
      </c>
      <c r="B5" s="149" t="s">
        <v>5398</v>
      </c>
      <c r="C5" s="148">
        <v>1</v>
      </c>
      <c r="D5" s="149" t="s">
        <v>33408</v>
      </c>
      <c r="E5" s="148" t="s">
        <v>38964</v>
      </c>
      <c r="F5" s="150">
        <v>45939.857638888891</v>
      </c>
      <c r="G5" s="151">
        <f ca="1">IFERROR(NOW()-F5,"-")</f>
        <v>0.14961782407044666</v>
      </c>
      <c r="H5" s="152">
        <v>45934.470231481479</v>
      </c>
      <c r="I5" s="149" t="str">
        <f>IFERROR(VLOOKUP(D5,DB!A:F,6,0),"")</f>
        <v>SCECO</v>
      </c>
      <c r="J5" s="149" t="str">
        <f>IFERROR(VLOOKUP(D5,DB!A:G,7,0),"")</f>
        <v>Dead</v>
      </c>
      <c r="K5" s="148" t="s">
        <v>39087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39089</v>
      </c>
      <c r="B6" s="156" t="str">
        <f>IFERROR(VLOOKUP(D6,DB!A:K,11,0),"")</f>
        <v>R6</v>
      </c>
      <c r="C6" s="156">
        <v>1</v>
      </c>
      <c r="D6" s="156" t="s">
        <v>33325</v>
      </c>
      <c r="E6" s="156" t="s">
        <v>38964</v>
      </c>
      <c r="F6" s="161">
        <v>45939.789467592593</v>
      </c>
      <c r="G6" s="151">
        <f ca="1">IFERROR(NOW()-F6,"-")</f>
        <v>0.21778912036825204</v>
      </c>
      <c r="H6" s="161">
        <v>45939.783831018518</v>
      </c>
      <c r="I6" s="156" t="str">
        <f>IFERROR(VLOOKUP(D6,DB!A:F,6,0),"")</f>
        <v>Generator-SG</v>
      </c>
      <c r="J6" s="156" t="str">
        <f>IFERROR(VLOOKUP(D6,DB!A:G,7,0),"")</f>
        <v>Vandalized</v>
      </c>
      <c r="K6" s="156" t="s">
        <v>39090</v>
      </c>
      <c r="L6" s="156" t="str">
        <f>IFERROR(VLOOKUP(D6,DB!A:I,9,0),"")</f>
        <v>Latis</v>
      </c>
    </row>
    <row r="7" spans="1:16383" ht="31.5" customHeight="1">
      <c r="A7" s="156" t="s">
        <v>39091</v>
      </c>
      <c r="B7" s="156" t="str">
        <f>IFERROR(VLOOKUP(D7,DB!A:K,11,0),"")</f>
        <v>R6</v>
      </c>
      <c r="C7" s="156">
        <v>1</v>
      </c>
      <c r="D7" s="156" t="s">
        <v>37772</v>
      </c>
      <c r="E7" s="156" t="s">
        <v>38964</v>
      </c>
      <c r="F7" s="161">
        <v>45939.980104166665</v>
      </c>
      <c r="G7" s="151">
        <f ca="1">IFERROR(NOW()-F7,"-")</f>
        <v>2.7152546295837965E-2</v>
      </c>
      <c r="H7" s="161">
        <v>45939.974421296298</v>
      </c>
      <c r="I7" s="156" t="str">
        <f>IFERROR(VLOOKUP(D7,DB!A:F,6,0),"")</f>
        <v>Generator-SG</v>
      </c>
      <c r="J7" s="156" t="str">
        <f>IFERROR(VLOOKUP(D7,DB!A:G,7,0),"")</f>
        <v>Vandalized</v>
      </c>
      <c r="K7" s="156" t="s">
        <v>39092</v>
      </c>
      <c r="L7" s="156" t="str">
        <f>IFERROR(VLOOKUP(D7,DB!A:I,9,0),"")</f>
        <v>Latis</v>
      </c>
    </row>
    <row r="8" spans="1:16383" ht="31.5" customHeight="1">
      <c r="A8" s="156"/>
      <c r="B8" s="156" t="str">
        <f>IFERROR(VLOOKUP(D8,DB!A:K,11,0),"")</f>
        <v/>
      </c>
      <c r="C8" s="156"/>
      <c r="D8" s="156"/>
      <c r="E8" s="156"/>
      <c r="F8" s="156"/>
      <c r="G8" s="151">
        <f ca="1">IFERROR(NOW()-F8,"-")</f>
        <v>45940.007256712961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45940.007256712961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45940.007256712961</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45940.007256712961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45940.007256712961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45940.007256712961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45940.007256712961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45940.007256712961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45940.007256712961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45940.007256712961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45940.007256712961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45940.007256712961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45940.007256712961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45940.007256712961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45940.007256712961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45940.007256712961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45940.007256712961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45940.007256712961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45940.007256712961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45940.007256712961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45940.007256712961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45940.007256712961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45940.007256712961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45940.007256712961</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45940.007256712961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45940.007256712961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45940.007256712961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45940.007256712961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45940.007256712961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45940.007256712961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45940.007256712961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45940.007256712961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45940.007256712961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45940.007256712961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45940.007256712961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45940.007256712961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45940.007256712961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45940.007256712961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45940.007256712961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45940.007256712961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45940.007256712961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45940.007256712961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45940.007256712961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45940.007256712961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45940.007256712961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45940.007256712961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45940.007256712961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45940.007256712961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45940.007256712961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45940.007256712961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45940.007256712961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45940.007256712961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45940.007256712961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45940.007256712961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45940.007256712961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45940.007256712961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45940.007256712961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45940.007256712961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45940.007256712961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45940.007256712961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45940.007256712961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45940.007256712961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45940.007256712961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45940.007256712961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45940.007256712961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45940.007256712961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45940.007256712961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45940.007256712961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45940.007256712961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45940.007256712961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45940.007256712961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45940.007256712961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45940.007256712961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45940.007256712961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45940.007256712961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45940.007256712961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45940.007256712961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45940.007256712961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45940.007256712961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45940.007256712961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45940.007256712961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45940.007256712961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45940.007256712961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45940.007256712961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45940.007256712961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45940.007256712961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45940.007256712961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45940.007256712961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45940.007256712961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45940.007256712961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45940.007256712961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45940.007256712961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45940.007256712961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45940.007256712961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45940.007256712961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45940.007256712961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45940.007256712961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45940.007256712961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45940.007256712961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45940.007256712961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45940.007256712961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45940.007256712961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45940.007256712961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45940.007256712961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45940.007256712961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45940.007256712961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45940.007256712961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45940.007256712961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45940.007256712961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45940.007256712961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45940.007256712961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45940.007256712961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45940.007256712961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45940.007256712961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45940.007256712961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45940.007256712961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45940.007256712961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45940.007256712961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45940.007256712961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45940.007256712961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45940.007256712961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45940.007256712961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45940.007256712961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45940.007256712961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45940.007256712961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45940.007256712961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45940.007256712961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45940.007256712961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45940.007256712961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45940.007256712961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45940.007256712961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45940.007256712961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45940.007256712961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45940.007256712961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45940.007256712961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45940.007256712961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45940.007256712961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45940.007256712961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45940.007256712961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45940.007256712961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45940.007256712961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45940.007256712961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45940.007256712961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45940.007256712961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45940.007256712961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45940.007256712961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45940.007256712961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45940.007256712961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45940.007256712961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45940.007256712961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45940.007256712961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45940.007256712961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45940.007256712961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45940.007256712961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45940.007256712961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45940.007256712961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45940.007256712961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45940.007256712961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45940.007256712961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45940.007256712961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45940.007256712961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45940.007256712961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45940.007256712961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45940.007256712961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45940.007256712961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45940.007256712961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45940.007256712961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45940.007256712961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45940.007256712961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45940.007256712961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45940.007256712961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45940.007256712961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45940.007256712961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45940.007256712961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45940.007256712961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45940.007256712961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45940.007256712961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45940.007256712961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45940.007256712961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45940.007256712961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45940.007256712961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45940.007256712961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45940.007256712961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45940.007256712961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45940.007256712961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45940.007256712961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45940.007256712961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45940.007256712961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45940.007256712961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45940.007256712961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45940.007256712961</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